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2DCC8B-2419-4862-BF41-58F48FE66B8F}" xr6:coauthVersionLast="47" xr6:coauthVersionMax="47" xr10:uidLastSave="{00000000-0000-0000-0000-000000000000}"/>
  <bookViews>
    <workbookView xWindow="-120" yWindow="-120" windowWidth="29040" windowHeight="15720" activeTab="1" xr2:uid="{05BEDEBC-0822-40CC-97F1-51CDAFEA4D45}"/>
  </bookViews>
  <sheets>
    <sheet name="Lab1" sheetId="1" r:id="rId1"/>
    <sheet name="Lab2" sheetId="3" r:id="rId2"/>
    <sheet name="Lab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C7" i="3"/>
  <c r="B7" i="3"/>
  <c r="C6" i="3"/>
  <c r="B6" i="3"/>
  <c r="F3" i="4"/>
  <c r="F4" i="4"/>
  <c r="F5" i="4"/>
  <c r="F6" i="4"/>
  <c r="F7" i="4"/>
  <c r="F2" i="4"/>
  <c r="E3" i="4"/>
  <c r="E4" i="4"/>
  <c r="E5" i="4"/>
  <c r="E6" i="4"/>
  <c r="E7" i="4"/>
  <c r="E2" i="4"/>
  <c r="D3" i="4"/>
  <c r="D4" i="4"/>
  <c r="D5" i="4"/>
  <c r="D6" i="4"/>
  <c r="D7" i="4"/>
  <c r="D2" i="4"/>
  <c r="F2" i="1"/>
  <c r="F3" i="1"/>
  <c r="F4" i="1"/>
  <c r="F5" i="1"/>
  <c r="F6" i="1"/>
  <c r="F7" i="1"/>
  <c r="E3" i="1"/>
  <c r="E4" i="1"/>
  <c r="E5" i="1"/>
  <c r="E6" i="1"/>
  <c r="E7" i="1"/>
  <c r="E2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tc={DEC4EDF9-423B-49B8-802A-515928B4A69A}</author>
  </authors>
  <commentList>
    <comment ref="E1" authorId="0" shapeId="0" xr:uid="{DEC4EDF9-423B-49B8-802A-515928B4A69A}">
      <text>
        <t>[Threaded comment]
Your version of Excel allows you to read this threaded comment; however, any edits to it will get removed if the file is opened in a newer version of Excel. Learn more: https://go.microsoft.com/fwlink/?linkid=870924
Comment:
    Cột này ko chép</t>
      </text>
    </comment>
  </commentList>
</comments>
</file>

<file path=xl/sharedStrings.xml><?xml version="1.0" encoding="utf-8"?>
<sst xmlns="http://schemas.openxmlformats.org/spreadsheetml/2006/main" count="22" uniqueCount="21">
  <si>
    <t>Trial</t>
  </si>
  <si>
    <t>C (cm)</t>
  </si>
  <si>
    <t>x (cm)</t>
  </si>
  <si>
    <t>E = C − 4.6 (cm)</t>
  </si>
  <si>
    <t>E⁴</t>
  </si>
  <si>
    <t>1/E⁴ (cm⁻⁴)</t>
  </si>
  <si>
    <t>z</t>
  </si>
  <si>
    <t>G (°)</t>
  </si>
  <si>
    <t>F (°)</t>
  </si>
  <si>
    <t>F − G (°)</t>
  </si>
  <si>
    <t>sin F</t>
  </si>
  <si>
    <t>sin(F−G)</t>
  </si>
  <si>
    <t>Trial 1 – Before cut (cm)</t>
  </si>
  <si>
    <t>h</t>
  </si>
  <si>
    <t>x</t>
  </si>
  <si>
    <t>d</t>
  </si>
  <si>
    <t>c</t>
  </si>
  <si>
    <t>Trial 2 – After cut (cm)</t>
  </si>
  <si>
    <t>A</t>
  </si>
  <si>
    <t>k</t>
  </si>
  <si>
    <t>percentage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</si>
</sst>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'Lab1'!$F$1</c:f>
              <c:strCache>
                <c:ptCount val="1"/>
                <c:pt idx="0">
                  <c:v>1/E⁴ (cm⁻⁴)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5410676379012835"/>
                  <c:y val="-2.54075532225138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'Lab1'!$C$2:$C$7</c:f>
              <c:numCache>
                <c:formatCode>0.00</c:formatCode>
                <c:ptCount val="6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</c:numCache>
            </c:numRef>
          </c:xVal>
          <c:yVal>
            <c:numRef>
              <c:f>'Lab1'!$F$2:$F$7</c:f>
              <c:numCache>
                <c:formatCode>0.00E+00</c:formatCode>
                <c:ptCount val="6"/>
                <c:pt idx="0">
                  <c:v>1.9156858754085799E-4</c:v>
                </c:pt>
                <c:pt idx="1">
                  <c:v>3.5213448607609164E-4</c:v>
                </c:pt>
                <c:pt idx="2">
                  <c:v>4.41167627772402E-4</c:v>
                </c:pt>
                <c:pt idx="3">
                  <c:v>6.3480129227768637E-4</c:v>
                </c:pt>
                <c:pt idx="4">
                  <c:v>1.092821528584113E-3</c:v>
                </c:pt>
                <c:pt idx="5">
                  <c:v>1.2206323392760408E-3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CE-4AC4-B2DA-25520660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918847"/>
        <c:axId val="1228920287"/>
      </c:scatterChart>
      <c:valAx>
        <c:axId val="1228918847"/>
        <c:scaling>
          <c:orientation val="minMax"/>
          <c:max val="3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920287"/>
        <c:crosses val="autoZero"/>
        <c:crossBetween val="midCat"/>
        <c:majorUnit val="3"/>
      </c:valAx>
      <c:valAx>
        <c:axId val="12289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918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'Lab3'!$F$1</c:f>
              <c:strCache>
                <c:ptCount val="1"/>
                <c:pt idx="0">
                  <c:v>sin(F−G)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218044619422567"/>
                  <c:y val="-9.2592592592592587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BE-4BB1-A59D-B4FB47A158A1}"/>
                </c:ext>
              </c:extLst>
            </c:dLbl>
            <c:dLbl>
              <c:idx val="1"/>
              <c:layout>
                <c:manualLayout>
                  <c:x val="-0.17256931288242211"/>
                  <c:y val="0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BE-4BB1-A59D-B4FB47A158A1}"/>
                </c:ext>
              </c:extLst>
            </c:dLbl>
            <c:dLbl>
              <c:idx val="2"/>
              <c:layout>
                <c:manualLayout>
                  <c:x val="-3.3883639545056868E-2"/>
                  <c:y val="9.259259259259250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BE-4BB1-A59D-B4FB47A158A1}"/>
                </c:ext>
              </c:extLst>
            </c:dLbl>
            <c:dLbl>
              <c:idx val="3"/>
              <c:layout>
                <c:manualLayout>
                  <c:x val="-0.22830161854768155"/>
                  <c:y val="1.388888888888888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BE-4BB1-A59D-B4FB47A158A1}"/>
                </c:ext>
              </c:extLst>
            </c:dLbl>
            <c:dLbl>
              <c:idx val="4"/>
              <c:layout>
                <c:manualLayout>
                  <c:x val="-0.16444119200994983"/>
                  <c:y val="-2.777777777777777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BE-4BB1-A59D-B4FB47A158A1}"/>
                </c:ext>
              </c:extLst>
            </c:dLbl>
            <c:dLbl>
              <c:idx val="5"/>
              <c:layout>
                <c:manualLayout>
                  <c:x val="-0.16721961699302221"/>
                  <c:y val="-4.629629629629629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BE-4BB1-A59D-B4FB47A15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42163167104112"/>
                  <c:y val="-4.434237386993292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'Lab3'!$E$2:$E$7</c:f>
              <c:numCache>
                <c:formatCode>0.000</c:formatCode>
                <c:ptCount val="6"/>
                <c:pt idx="0">
                  <c:v>0.60181502315204827</c:v>
                </c:pt>
                <c:pt idx="1">
                  <c:v>0.78801075360672201</c:v>
                </c:pt>
                <c:pt idx="2">
                  <c:v>0.89100652418836779</c:v>
                </c:pt>
                <c:pt idx="3">
                  <c:v>0.92718385456678742</c:v>
                </c:pt>
                <c:pt idx="4">
                  <c:v>0.95105651629515353</c:v>
                </c:pt>
                <c:pt idx="5">
                  <c:v>0.97814760073380558</c:v>
                </c:pt>
              </c:numCache>
            </c:numRef>
          </c:xVal>
          <c:yVal>
            <c:numRef>
              <c:f>'Lab3'!$F$2:$F$7</c:f>
              <c:numCache>
                <c:formatCode>0.000</c:formatCode>
                <c:ptCount val="6"/>
                <c:pt idx="0">
                  <c:v>0.5299192642332049</c:v>
                </c:pt>
                <c:pt idx="1">
                  <c:v>0.69465837045899725</c:v>
                </c:pt>
                <c:pt idx="2">
                  <c:v>0.78801075360672201</c:v>
                </c:pt>
                <c:pt idx="3">
                  <c:v>0.80901699437494745</c:v>
                </c:pt>
                <c:pt idx="4">
                  <c:v>0.82903757255504174</c:v>
                </c:pt>
                <c:pt idx="5">
                  <c:v>0.85716730070211233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BE-4BB1-A59D-B4FB47A158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218297279"/>
        <c:axId val="1218293439"/>
      </c:scatterChart>
      <c:valAx>
        <c:axId val="121829727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293439"/>
        <c:crosses val="autoZero"/>
        <c:crossBetween val="midCat"/>
        <c:majorUnit val="0.1"/>
      </c:valAx>
      <c:valAx>
        <c:axId val="12182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29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165617</xdr:colOff>
      <xdr:row>7</xdr:row>
      <xdr:rowOff>122468</xdr:rowOff>
    </xdr:from>
    <xdr:to>
      <xdr:col>6</xdr:col>
      <xdr:colOff>1219766</xdr:colOff>
      <xdr:row>22</xdr:row>
      <xdr:rowOff>8168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FFFEBE-4AFF-78C2-3D18-340302A05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218022</xdr:colOff>
      <xdr:row>8</xdr:row>
      <xdr:rowOff>82076</xdr:rowOff>
    </xdr:from>
    <xdr:to>
      <xdr:col>8</xdr:col>
      <xdr:colOff>287295</xdr:colOff>
      <xdr:row>22</xdr:row>
      <xdr:rowOff>158276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CCD259-E304-CA61-DA3A-CF89EA3DD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ương Tùng" id="{6CF33E88-C799-44A9-ABEA-9BC4697353B5}" userId="4f63e451a4faea1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5-12-29T18:15:17.54" personId="{6CF33E88-C799-44A9-ABEA-9BC4697353B5}" id="{DEC4EDF9-423B-49B8-802A-515928B4A69A}">
    <text>Cột này ko chép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FE33-9F0C-428B-AE4C-1B1843FDCB3B}">
  <dimension ref="A1:G19"/>
  <sheetViews>
    <sheetView zoomScale="145" zoomScaleNormal="145" workbookViewId="0">
      <selection activeCell="E1" sqref="E1"/>
    </sheetView>
  </sheetViews>
  <sheetFormatPr defaultColWidth="59.5703125" defaultRowHeight="15" x14ac:dyDescent="0.25"/>
  <cols>
    <col min="1" max="1" width="4.85546875" bestFit="1" customWidth="1"/>
    <col min="2" max="2" width="7" bestFit="1" customWidth="1"/>
    <col min="3" max="3" width="6.5703125" bestFit="1" customWidth="1"/>
    <col min="4" max="4" width="14.5703125" bestFit="1" customWidth="1"/>
    <col min="5" max="5" width="9" bestFit="1" customWidth="1"/>
    <col min="6" max="6" width="10.855468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</v>
      </c>
      <c r="B2" s="4">
        <v>13.1</v>
      </c>
      <c r="C2" s="4">
        <v>21</v>
      </c>
      <c r="D2" s="4">
        <f>B2-4.6</f>
        <v>8.5</v>
      </c>
      <c r="E2" s="3">
        <f>D2^4</f>
        <v>5220.0625</v>
      </c>
      <c r="F2" s="5">
        <f>1/E2</f>
        <v>1.9156858754085799E-4</v>
      </c>
    </row>
    <row r="3" spans="1:6" x14ac:dyDescent="0.25">
      <c r="A3" s="2">
        <v>2</v>
      </c>
      <c r="B3" s="4">
        <v>11.9</v>
      </c>
      <c r="C3" s="4">
        <v>24</v>
      </c>
      <c r="D3" s="4">
        <f t="shared" ref="D3:D7" si="0">B3-4.6</f>
        <v>7.3000000000000007</v>
      </c>
      <c r="E3" s="3">
        <f t="shared" ref="E3:E7" si="1">D3^4</f>
        <v>2839.8241000000016</v>
      </c>
      <c r="F3" s="5">
        <f t="shared" ref="F3:F7" si="2">1/E3</f>
        <v>3.5213448607609164E-4</v>
      </c>
    </row>
    <row r="4" spans="1:6" x14ac:dyDescent="0.25">
      <c r="A4" s="2">
        <v>3</v>
      </c>
      <c r="B4" s="4">
        <v>11.5</v>
      </c>
      <c r="C4" s="4">
        <v>27</v>
      </c>
      <c r="D4" s="4">
        <f t="shared" si="0"/>
        <v>6.9</v>
      </c>
      <c r="E4" s="3">
        <f t="shared" si="1"/>
        <v>2266.7121000000006</v>
      </c>
      <c r="F4" s="5">
        <f t="shared" si="2"/>
        <v>4.41167627772402E-4</v>
      </c>
    </row>
    <row r="5" spans="1:6" x14ac:dyDescent="0.25">
      <c r="A5" s="2">
        <v>4</v>
      </c>
      <c r="B5" s="4">
        <v>10.9</v>
      </c>
      <c r="C5" s="4">
        <v>30</v>
      </c>
      <c r="D5" s="4">
        <f t="shared" si="0"/>
        <v>6.3000000000000007</v>
      </c>
      <c r="E5" s="3">
        <f t="shared" si="1"/>
        <v>1575.2961000000009</v>
      </c>
      <c r="F5" s="5">
        <f t="shared" si="2"/>
        <v>6.3480129227768637E-4</v>
      </c>
    </row>
    <row r="6" spans="1:6" x14ac:dyDescent="0.25">
      <c r="A6" s="2">
        <v>5</v>
      </c>
      <c r="B6" s="4">
        <v>10.1</v>
      </c>
      <c r="C6" s="4">
        <v>33</v>
      </c>
      <c r="D6" s="4">
        <f t="shared" si="0"/>
        <v>5.5</v>
      </c>
      <c r="E6" s="3">
        <f t="shared" si="1"/>
        <v>915.0625</v>
      </c>
      <c r="F6" s="5">
        <f t="shared" si="2"/>
        <v>1.092821528584113E-3</v>
      </c>
    </row>
    <row r="7" spans="1:6" x14ac:dyDescent="0.25">
      <c r="A7" s="2">
        <v>6</v>
      </c>
      <c r="B7" s="4">
        <v>9.9499999999999993</v>
      </c>
      <c r="C7" s="4">
        <v>36</v>
      </c>
      <c r="D7" s="4">
        <f t="shared" si="0"/>
        <v>5.35</v>
      </c>
      <c r="E7" s="3">
        <f t="shared" si="1"/>
        <v>819.24750624999967</v>
      </c>
      <c r="F7" s="5">
        <f t="shared" si="2"/>
        <v>1.2206323392760408E-3</v>
      </c>
    </row>
    <row r="19" spans="7:7" x14ac:dyDescent="0.25">
      <c r="G19" t="s">
        <v>6</v>
      </c>
    </row>
  </sheetData>
  <sortState xmlns:xlrd2="http://schemas.microsoft.com/office/spreadsheetml/2017/richdata2" ref="B2:F7">
    <sortCondition ref="C2:C7"/>
  </sortState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846D-99C4-4FB2-BF22-4A746603122F}">
  <dimension ref="A1:C9"/>
  <sheetViews>
    <sheetView tabSelected="1" zoomScale="220" zoomScaleNormal="220" workbookViewId="0">
      <selection activeCell="D10" sqref="D10"/>
    </sheetView>
  </sheetViews>
  <sheetFormatPr defaultColWidth="34.85546875" defaultRowHeight="15" x14ac:dyDescent="0.25"/>
  <cols>
    <col min="1" max="1" width="20.85546875" style="11" customWidth="1"/>
    <col min="2" max="2" width="24.42578125" style="11" bestFit="1" customWidth="1"/>
    <col min="3" max="3" width="22.85546875" style="11" bestFit="1" customWidth="1"/>
    <col min="4" max="16384" width="34.85546875" style="11"/>
  </cols>
  <sheetData>
    <row r="1" spans="1:3" x14ac:dyDescent="0.25">
      <c r="A1" s="8"/>
      <c r="B1" s="8" t="s">
        <v>12</v>
      </c>
      <c r="C1" s="8" t="s">
        <v>17</v>
      </c>
    </row>
    <row r="2" spans="1:3" x14ac:dyDescent="0.25">
      <c r="A2" s="9" t="s">
        <v>13</v>
      </c>
      <c r="B2" s="10">
        <v>5</v>
      </c>
      <c r="C2" s="10">
        <v>9</v>
      </c>
    </row>
    <row r="3" spans="1:3" x14ac:dyDescent="0.25">
      <c r="A3" s="9" t="s">
        <v>14</v>
      </c>
      <c r="B3" s="9">
        <v>9.9499999999999993</v>
      </c>
      <c r="C3" s="10">
        <v>7.5</v>
      </c>
    </row>
    <row r="4" spans="1:3" x14ac:dyDescent="0.25">
      <c r="A4" s="9" t="s">
        <v>15</v>
      </c>
      <c r="B4" s="9">
        <v>6.05</v>
      </c>
      <c r="C4" s="9">
        <v>5.35</v>
      </c>
    </row>
    <row r="5" spans="1:3" x14ac:dyDescent="0.25">
      <c r="A5" s="9" t="s">
        <v>16</v>
      </c>
      <c r="B5" s="9">
        <v>5.25</v>
      </c>
      <c r="C5" s="9">
        <v>4.1500000000000004</v>
      </c>
    </row>
    <row r="6" spans="1:3" x14ac:dyDescent="0.25">
      <c r="A6" s="9" t="s">
        <v>18</v>
      </c>
      <c r="B6" s="12">
        <f>(B2*B3) +((5*B3^2)/8)</f>
        <v>111.62656249999999</v>
      </c>
      <c r="C6" s="12">
        <f>(C2*C3) +((5*C3^2)/8)</f>
        <v>102.65625</v>
      </c>
    </row>
    <row r="7" spans="1:3" x14ac:dyDescent="0.25">
      <c r="A7" s="9" t="s">
        <v>19</v>
      </c>
      <c r="B7" s="13">
        <f>((B5*B6)-(B2*B3^2)/2)/B3^3</f>
        <v>0.34366240751496174</v>
      </c>
      <c r="C7" s="13">
        <f>((C5*C6)-(C2*C3^2)/2)/C3^3</f>
        <v>0.40983333333333349</v>
      </c>
    </row>
    <row r="9" spans="1:3" x14ac:dyDescent="0.25">
      <c r="A9" t="s">
        <v>20</v>
      </c>
      <c r="B9" s="14">
        <f>(ABS(B7-C7)/AVERAGE(B7:C7))*100</f>
        <v>17.563715952495144</v>
      </c>
      <c r="C9" s="14"/>
    </row>
  </sheetData>
  <mergeCells count="1"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73A9-D7FC-4272-8091-448AFAA88CC3}">
  <dimension ref="A1:F7"/>
  <sheetViews>
    <sheetView zoomScale="145" zoomScaleNormal="145" workbookViewId="0">
      <selection activeCell="K9" sqref="K9"/>
    </sheetView>
  </sheetViews>
  <sheetFormatPr defaultColWidth="8.42578125" defaultRowHeight="15" x14ac:dyDescent="0.25"/>
  <cols>
    <col min="1" max="1" width="8.42578125" customWidth="1"/>
    <col min="6" max="6" width="8.42578125" customWidth="1"/>
  </cols>
  <sheetData>
    <row r="1" spans="1:6" ht="30" x14ac:dyDescent="0.25">
      <c r="A1" s="6" t="s">
        <v>0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</row>
    <row r="2" spans="1:6" x14ac:dyDescent="0.25">
      <c r="A2" s="2">
        <v>1</v>
      </c>
      <c r="B2" s="2">
        <v>5</v>
      </c>
      <c r="C2" s="2">
        <v>37</v>
      </c>
      <c r="D2" s="2">
        <f>C2-B2</f>
        <v>32</v>
      </c>
      <c r="E2" s="7">
        <f>SIN(RADIANS(C2))</f>
        <v>0.60181502315204827</v>
      </c>
      <c r="F2" s="7">
        <f>SIN(RADIANS(D2))</f>
        <v>0.5299192642332049</v>
      </c>
    </row>
    <row r="3" spans="1:6" x14ac:dyDescent="0.25">
      <c r="A3" s="2">
        <v>2</v>
      </c>
      <c r="B3" s="2">
        <v>8</v>
      </c>
      <c r="C3" s="2">
        <v>52</v>
      </c>
      <c r="D3" s="2">
        <f t="shared" ref="D3:D7" si="0">C3-B3</f>
        <v>44</v>
      </c>
      <c r="E3" s="7">
        <f t="shared" ref="E3:E7" si="1">SIN(RADIANS(C3))</f>
        <v>0.78801075360672201</v>
      </c>
      <c r="F3" s="7">
        <f t="shared" ref="F3:F7" si="2">SIN(RADIANS(D3))</f>
        <v>0.69465837045899725</v>
      </c>
    </row>
    <row r="4" spans="1:6" x14ac:dyDescent="0.25">
      <c r="A4" s="2">
        <v>3</v>
      </c>
      <c r="B4" s="2">
        <v>11</v>
      </c>
      <c r="C4" s="2">
        <v>63</v>
      </c>
      <c r="D4" s="2">
        <f t="shared" si="0"/>
        <v>52</v>
      </c>
      <c r="E4" s="7">
        <f t="shared" si="1"/>
        <v>0.89100652418836779</v>
      </c>
      <c r="F4" s="7">
        <f t="shared" si="2"/>
        <v>0.78801075360672201</v>
      </c>
    </row>
    <row r="5" spans="1:6" x14ac:dyDescent="0.25">
      <c r="A5" s="2">
        <v>4</v>
      </c>
      <c r="B5" s="2">
        <v>14</v>
      </c>
      <c r="C5" s="2">
        <v>68</v>
      </c>
      <c r="D5" s="2">
        <f t="shared" si="0"/>
        <v>54</v>
      </c>
      <c r="E5" s="7">
        <f t="shared" si="1"/>
        <v>0.92718385456678742</v>
      </c>
      <c r="F5" s="7">
        <f t="shared" si="2"/>
        <v>0.80901699437494745</v>
      </c>
    </row>
    <row r="6" spans="1:6" x14ac:dyDescent="0.25">
      <c r="A6" s="2">
        <v>5</v>
      </c>
      <c r="B6" s="2">
        <v>16</v>
      </c>
      <c r="C6" s="2">
        <v>72</v>
      </c>
      <c r="D6" s="2">
        <f t="shared" si="0"/>
        <v>56</v>
      </c>
      <c r="E6" s="7">
        <f t="shared" si="1"/>
        <v>0.95105651629515353</v>
      </c>
      <c r="F6" s="7">
        <f t="shared" si="2"/>
        <v>0.82903757255504174</v>
      </c>
    </row>
    <row r="7" spans="1:6" x14ac:dyDescent="0.25">
      <c r="A7" s="2">
        <v>6</v>
      </c>
      <c r="B7" s="2">
        <v>19</v>
      </c>
      <c r="C7" s="2">
        <v>78</v>
      </c>
      <c r="D7" s="2">
        <f t="shared" si="0"/>
        <v>59</v>
      </c>
      <c r="E7" s="7">
        <f t="shared" si="1"/>
        <v>0.97814760073380558</v>
      </c>
      <c r="F7" s="7">
        <f t="shared" si="2"/>
        <v>0.85716730070211233</v>
      </c>
    </row>
  </sheetData>
  <sortState xmlns:xlrd2="http://schemas.microsoft.com/office/spreadsheetml/2017/richdata2" ref="B2:F7">
    <sortCondition ref="B2:B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Lab1</vt:lpstr>
      <vt:lpstr>Lab2</vt:lpstr>
      <vt:lpstr>Lab3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Dương Tùng</dc:creator>
  <cp:lastModifiedBy>Dương Tùng</cp:lastModifiedBy>
  <dcterms:created xsi:type="dcterms:W3CDTF">2025-12-29T17:43:06Z</dcterms:created>
  <dcterms:modified xsi:type="dcterms:W3CDTF">2026-01-15T15:25:43Z</dcterms:modified>
</cp:coreProperties>
</file>