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icrosoft.sharepoint-df.com/teams/GSA-BOBUHAC/Shared Documents/WORK/Cowork/Comparison/output_v2/"/>
    </mc:Choice>
  </mc:AlternateContent>
  <xr:revisionPtr revIDLastSave="124" documentId="11_C233216ABE57A50F97E819E7E0BCBE8359B1E8BC" xr6:coauthVersionLast="47" xr6:coauthVersionMax="47" xr10:uidLastSave="{F86C7B36-BB49-4398-A304-F9C9E9EAFB06}"/>
  <bookViews>
    <workbookView xWindow="-108" yWindow="-108" windowWidth="23256" windowHeight="13896" xr2:uid="{00000000-000D-0000-FFFF-FFFF00000000}"/>
  </bookViews>
  <sheets>
    <sheet name="Actions" sheetId="1" r:id="rId1"/>
    <sheet name="RAID" sheetId="2" r:id="rId2"/>
    <sheet name="Sources &amp; Not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E8" i="3"/>
  <c r="E7" i="3"/>
  <c r="E6" i="3"/>
  <c r="E5" i="3"/>
  <c r="E4" i="3"/>
  <c r="E3" i="3"/>
</calcChain>
</file>

<file path=xl/sharedStrings.xml><?xml version="1.0" encoding="utf-8"?>
<sst xmlns="http://schemas.openxmlformats.org/spreadsheetml/2006/main" count="425" uniqueCount="236">
  <si>
    <t>Consolidated Action Tracker — Corey Gray — compiled 7 September 2026</t>
  </si>
  <si>
    <t>ID</t>
  </si>
  <si>
    <t>Action</t>
  </si>
  <si>
    <t>Owner</t>
  </si>
  <si>
    <t>Source</t>
  </si>
  <si>
    <t>Due Date</t>
  </si>
  <si>
    <t>Status</t>
  </si>
  <si>
    <t>Priority</t>
  </si>
  <si>
    <t>A-01</t>
  </si>
  <si>
    <t>Complete the required system update and confirm completion to Adil Eli</t>
  </si>
  <si>
    <t>Corey Gray</t>
  </si>
  <si>
    <t>Email — Daily Task Digest, Sep 6 2026 (evidence: 'Please complete the update and confirm once done by 25 June 2026.')</t>
  </si>
  <si>
    <t>Overdue</t>
  </si>
  <si>
    <t>High</t>
  </si>
  <si>
    <t>A-02</t>
  </si>
  <si>
    <t>Finalize the file and send it to Adil Eli</t>
  </si>
  <si>
    <t>Teams — 1:1 chat with Adil Eli, Jun 19 2026 (evidence: 'Can you finalize the file and send it over by end of day today?')</t>
  </si>
  <si>
    <t>A-03</t>
  </si>
  <si>
    <t>Reply to Adil Eli with current status of the S2P agent</t>
  </si>
  <si>
    <t>Teams — 1:1 chat with Adil Eli, Apr 22 2026 (evidence: 'Hi Corey. What is the status of S2P agent?')</t>
  </si>
  <si>
    <t>No date set</t>
  </si>
  <si>
    <t>Open — awaiting your reply</t>
  </si>
  <si>
    <t>A-04</t>
  </si>
  <si>
    <t>Review the document Adil Eli shared and send feedback</t>
  </si>
  <si>
    <t>Email — Daily Task Digest, Sep 6 2026 (evidence: 'review the document and share your feedback by end of this week')</t>
  </si>
  <si>
    <t>No explicit date in source</t>
  </si>
  <si>
    <t>Medium</t>
  </si>
  <si>
    <t>A-05</t>
  </si>
  <si>
    <t>Remediate the ServiceNow connector (ServiceNowTickets2607141032)</t>
  </si>
  <si>
    <t>Email — M365 system notification, flagged Aug 21 2026</t>
  </si>
  <si>
    <t>Open — compliance risk</t>
  </si>
  <si>
    <t>A-06</t>
  </si>
  <si>
    <t>Remediate the Jira connector data-sync issue</t>
  </si>
  <si>
    <t>Email — M365 system notification, flagged Aug 12 2026</t>
  </si>
  <si>
    <t>Open — data integrity risk</t>
  </si>
  <si>
    <t>A-07</t>
  </si>
  <si>
    <t>Fix the failing 'Cowork Plan Approval' Power Automate flow blocking approvals</t>
  </si>
  <si>
    <t>Email — Power Automate failure alerts, recurring since Jul 21 2026</t>
  </si>
  <si>
    <t>Open — recurring failure</t>
  </si>
  <si>
    <t>A-08</t>
  </si>
  <si>
    <t>ZAG-4: Identify scope of AI governance</t>
  </si>
  <si>
    <t>Email — Jira digest, ZAVA AI Governance space</t>
  </si>
  <si>
    <t>A-09</t>
  </si>
  <si>
    <t>ZAG-5: Draft compliance criteria for agent behaviour</t>
  </si>
  <si>
    <t>A-10</t>
  </si>
  <si>
    <t>Triage and update status on Jira items ZAG-1, ZAG-2, ZAG-3</t>
  </si>
  <si>
    <t>Open</t>
  </si>
  <si>
    <t>A-11</t>
  </si>
  <si>
    <t>ZAG-6: Set up agent registration and verification (currently unassigned)</t>
  </si>
  <si>
    <t>Unassigned — needs owner</t>
  </si>
  <si>
    <t>Email — Jira weekly update, Sep 2 2026</t>
  </si>
  <si>
    <t>Open — unassigned</t>
  </si>
  <si>
    <t>A-12</t>
  </si>
  <si>
    <t>Finalise the executive budget decision for the Contoso S2P project</t>
  </si>
  <si>
    <t>Corey Gray + Finance Director</t>
  </si>
  <si>
    <t>Email — Daily Task Digest, Aug 20 2026</t>
  </si>
  <si>
    <t>Open — decision required</t>
  </si>
  <si>
    <t>A-13</t>
  </si>
  <si>
    <t>Approve ERPMax Solutions as preferred ERP vendor (score 92/100)</t>
  </si>
  <si>
    <t>Corey Gray (Procurement Lead) + Executive Sponsor</t>
  </si>
  <si>
    <t>Teams — Procurement Orchestrator analysis, Feb 26 2026</t>
  </si>
  <si>
    <t>A-14</t>
  </si>
  <si>
    <t>Choose a budget mitigation option (A scope reduction / B budget increase to EUR 390k / C user-based discount / D re-scope and re-bid)</t>
  </si>
  <si>
    <t>A-15</t>
  </si>
  <si>
    <t>Confirm disqualification of CloudFirst ERP for failing mandatory real-time processing</t>
  </si>
  <si>
    <t>A-16</t>
  </si>
  <si>
    <t>Issue clarification requests to ERPMax and IntegraPro (pricing and 3-year TCO, SLA &gt;=99.9% with penalties, GDPR / ISO 27001 / SOC2 evidence, EMEA data-centre locations, customer references)</t>
  </si>
  <si>
    <t>A-17</t>
  </si>
  <si>
    <t>Authorise contract negotiation with ERPMax to commence (analysis proposed Week 2) and issue vendor notification letters</t>
  </si>
  <si>
    <t>Corey Gray + Executive Sponsor</t>
  </si>
  <si>
    <t>A-18</t>
  </si>
  <si>
    <t>Migrate workloads off the Azure OpenAI Assistants API to Microsoft Foundry Agent Service</t>
  </si>
  <si>
    <t>Email — Microsoft retirement notice; validated by web search (Microsoft Learn Q&amp;A; ecorpit.com; windowsforum.com)</t>
  </si>
  <si>
    <t>Overdue — retirement date has passed</t>
  </si>
  <si>
    <t>A-19</t>
  </si>
  <si>
    <t>Review processes that add email recipients to Azure Monitor action groups</t>
  </si>
  <si>
    <t>Corey Gray (verify with Azure/IT)</t>
  </si>
  <si>
    <t>Email — Azure notification, Aug 2026</t>
  </si>
  <si>
    <t>Open — needs verification</t>
  </si>
  <si>
    <t>Low</t>
  </si>
  <si>
    <t>A-20</t>
  </si>
  <si>
    <t>Decide whether to reactivate or let the Atlassian subscription lapse</t>
  </si>
  <si>
    <t>Email — Atlassian deactivation notice, Aug 2026</t>
  </si>
  <si>
    <t>A-21</t>
  </si>
  <si>
    <t>Compile and share competitor pricing and feature research with the Market Research team</t>
  </si>
  <si>
    <t>Corey Gray (self-committed)</t>
  </si>
  <si>
    <t>Email + Teams — Sales &amp; Marketing Market Research channel</t>
  </si>
  <si>
    <t>Open commitment</t>
  </si>
  <si>
    <t>A-22</t>
  </si>
  <si>
    <t>Confirm whether the user-generated content contest is still active and share the plan</t>
  </si>
  <si>
    <t>Teams — Sales &amp; Marketing Marketing channel, Daichi Maruyama, Jan 13 2026</t>
  </si>
  <si>
    <t>A-23</t>
  </si>
  <si>
    <t>Provide the requested details to the ZAVA Medical Service agent to unblock service scheduling</t>
  </si>
  <si>
    <t>Teams — ZAVA Medical Service chat, Jun 18 2026</t>
  </si>
  <si>
    <t>Open — blocking others</t>
  </si>
  <si>
    <t>A-24</t>
  </si>
  <si>
    <t>Open the Teams Workflows card from Aug 13 2026 and confirm whether action is required</t>
  </si>
  <si>
    <t>Teams — Workflows direct chat, Aug 13 2026</t>
  </si>
  <si>
    <t>A-25</t>
  </si>
  <si>
    <t>Verify the status of the Planner task 'Communication Error Communication'</t>
  </si>
  <si>
    <t>Email — Microsoft Planner notification, Aug 17-18 2026</t>
  </si>
  <si>
    <t>RAID Log — Risks, Assumptions, Issues, Dependencies — compiled 7 September 2026</t>
  </si>
  <si>
    <t>Type</t>
  </si>
  <si>
    <t>Description</t>
  </si>
  <si>
    <t>Impact</t>
  </si>
  <si>
    <t>Mitigation / Next step</t>
  </si>
  <si>
    <t>Target date</t>
  </si>
  <si>
    <t>Risk</t>
  </si>
  <si>
    <t>R-01</t>
  </si>
  <si>
    <t>All three ERP bids exceed the EUR 250,000 budget; ERPMax is EUR 390,000 (+56%), requiring an executive budget decision or scope negotiation</t>
  </si>
  <si>
    <t>Select a budget mitigation option; scope reduction (Option A) was the recommendation</t>
  </si>
  <si>
    <t>R-02</t>
  </si>
  <si>
    <t>CloudFirst ERP fails mandatory real-time processing and integration requirements and relies on future releases beyond the implementation window</t>
  </si>
  <si>
    <t>Confirm formal disqualification (A-15)</t>
  </si>
  <si>
    <t>R-03</t>
  </si>
  <si>
    <t>IntegraPro Systems is acceptable only if supplier portal delivery is contractually guaranteed with penalties</t>
  </si>
  <si>
    <t>Hold as conditional fallback; require penalty clause if selected</t>
  </si>
  <si>
    <t>R-04</t>
  </si>
  <si>
    <t>ERPMax carries roadmap dependency for some functionality — award without contractual milestone penalties risks late delivery</t>
  </si>
  <si>
    <t>Enforce contractual milestone penalties for roadmap-dependent features</t>
  </si>
  <si>
    <t>R-05</t>
  </si>
  <si>
    <t>ServiceNow connector fault flagged as a compliance risk and unresolved since Aug 21 2026</t>
  </si>
  <si>
    <t>Email — Daily Task Digest, Sep 6 2026</t>
  </si>
  <si>
    <t>Review connector status in the M365 admin portal and remediate (A-05)</t>
  </si>
  <si>
    <t>R-06</t>
  </si>
  <si>
    <t>Jira connector fault flagged as a data-integrity risk; governance data may be stale</t>
  </si>
  <si>
    <t>Resolve connector settings to restore sync (A-06)</t>
  </si>
  <si>
    <t>R-07</t>
  </si>
  <si>
    <t>'Cowork Plan Approval' flow failure prevents Approvals being created — approval workflow degraded since Jul 21 2026</t>
  </si>
  <si>
    <t>Repair the flow (A-07)</t>
  </si>
  <si>
    <t>R-08</t>
  </si>
  <si>
    <t>Four commitments to Adil Eli have been open since April-June 2026 with no recorded reply — stakeholder-relationship risk</t>
  </si>
  <si>
    <t>Email + Teams — Daily Task Digests, Sep 6 and Aug 20 2026</t>
  </si>
  <si>
    <t>Send a consolidated status note with new ETAs (A-01 to A-04)</t>
  </si>
  <si>
    <t>R-09</t>
  </si>
  <si>
    <t>The Azure OpenAI Assistants API retirement date of 26 Aug 2026 has passed with no recorded migration confirmation</t>
  </si>
  <si>
    <t>Email — Microsoft retirement notice; confirmed by web search</t>
  </si>
  <si>
    <t>Confirm migration status to Microsoft Foundry Agent Service (A-18)</t>
  </si>
  <si>
    <t>Assumption</t>
  </si>
  <si>
    <t>AS-01</t>
  </si>
  <si>
    <t>ERP scope is Finance, HR and CRM (all mandatory), SaaS delivery, 350 users across EMEA, greenfield with no migration of the existing ERP</t>
  </si>
  <si>
    <t>-</t>
  </si>
  <si>
    <t>Teams — Corey Gray's requirements message, Feb 26 2026</t>
  </si>
  <si>
    <t>Re-confirm with the Executive Sponsor before award</t>
  </si>
  <si>
    <t>AS-02</t>
  </si>
  <si>
    <t>Budget is EUR 250,000 not-to-exceed and target go-live is 24 months from contract signing</t>
  </si>
  <si>
    <t>Superseded if a budget increase (Option B) is approved</t>
  </si>
  <si>
    <t>AS-03</t>
  </si>
  <si>
    <t>Mandatory compliance gate is GDPR plus EMEA data residency, ISO 27001 / SOC2 Type II security certifications and a 99.9% availability SLA</t>
  </si>
  <si>
    <t>Teams — RFP package summary, Feb 26 2026</t>
  </si>
  <si>
    <t>Evidence still to be supplied by vendors (see I-01)</t>
  </si>
  <si>
    <t>AS-04</t>
  </si>
  <si>
    <t>Award approval requires Corey Gray (Procurement Lead), Finance Director, Legal Counsel, CISO and Executive Sponsor</t>
  </si>
  <si>
    <t>Confirm approver list is current before circulating</t>
  </si>
  <si>
    <t>AS-05</t>
  </si>
  <si>
    <t>Open items are as reported by the auto-generated Daily Task Digests, which cover the last 30 days of Outlook email and Teams chats only</t>
  </si>
  <si>
    <t>Items older than the digest window may be missing — validate before closing anything</t>
  </si>
  <si>
    <t>Issue</t>
  </si>
  <si>
    <t>I-01</t>
  </si>
  <si>
    <t>Pricing, SLA and Compliance sheets were not retrievable for any of the three vendor proposals, so budget compliance, operational risk and legal risk are all unquantified</t>
  </si>
  <si>
    <t>Issue clarification requests (A-16); final award must not proceed until these gaps are closed contractually</t>
  </si>
  <si>
    <t>I-02</t>
  </si>
  <si>
    <t>No CSR / ESG data was provided by any vendor, leaving 15% of the evaluation weighting unevidenced</t>
  </si>
  <si>
    <t>Add to the clarification questionnaire</t>
  </si>
  <si>
    <t>I-03</t>
  </si>
  <si>
    <t>No customer references have been validated (target profile: EMEA, 300-500 users, Finance/HR/CRM)</t>
  </si>
  <si>
    <t>Request and check references before award</t>
  </si>
  <si>
    <t>I-04</t>
  </si>
  <si>
    <t>Jira items ZAG-4 and ZAG-5 (governance scope and agent compliance criteria) are reported overdue</t>
  </si>
  <si>
    <t>Prioritise ZAG-5 then ZAG-4 (A-08, A-09)</t>
  </si>
  <si>
    <t>I-05</t>
  </si>
  <si>
    <t>ZAG-6 (agent registration and verification) is sitting unassigned in the ZAVA AI Governance space</t>
  </si>
  <si>
    <t>Unassigned</t>
  </si>
  <si>
    <t>Assign an owner (A-11)</t>
  </si>
  <si>
    <t>Dependency</t>
  </si>
  <si>
    <t>D-01</t>
  </si>
  <si>
    <t>Clarification responses from ERPMax and IntegraPro (pricing, TCO, SLA, certifications, data residency, references) — internal deadline not yet set</t>
  </si>
  <si>
    <t>ERPMax / IntegraPro Systems</t>
  </si>
  <si>
    <t>Blocks the final award decision</t>
  </si>
  <si>
    <t>D-02</t>
  </si>
  <si>
    <t>Finance Director sign-off on the S2P budget decision</t>
  </si>
  <si>
    <t>Finance Director</t>
  </si>
  <si>
    <t>Blocks A-12 and A-14</t>
  </si>
  <si>
    <t>D-03</t>
  </si>
  <si>
    <t>Legal Counsel, CISO and Executive Sponsor approvals for the vendor award</t>
  </si>
  <si>
    <t>Legal / CISO / Executive Sponsor</t>
  </si>
  <si>
    <t>Blocks contract signature</t>
  </si>
  <si>
    <t>D-04</t>
  </si>
  <si>
    <t>SAP/ARIBA approval workflow must be initialised before contract negotiation starts</t>
  </si>
  <si>
    <t>Sequenced after the vendor decision (A-13)</t>
  </si>
  <si>
    <t>D-05</t>
  </si>
  <si>
    <t>EXTERNAL — Azure OpenAI Assistants API retirement, 26 August 2026; workloads must run on Microsoft Foundry Agent Service after this date. Date validated by web search (Microsoft Learn Q&amp;A; ecorpit.com; windowsforum.com) and matches the retirement notice in your inbox</t>
  </si>
  <si>
    <t>Microsoft (vendor)</t>
  </si>
  <si>
    <t>Web search + Email retirement notice</t>
  </si>
  <si>
    <t>Date has passed — confirm migration completed (A-18)</t>
  </si>
  <si>
    <t>D-06</t>
  </si>
  <si>
    <t>EXTERNAL — EU AI Act obligations for high-risk AI systems, reported as applying from 2 August 2026, with a proposed Digital Omnibus extension to 2027-2028 that was not confirmed as adopted at the time of this search. Relevant to the ZAVA AI Governance work (ZAG items)</t>
  </si>
  <si>
    <t>EU regulator</t>
  </si>
  <si>
    <t>Web search (regulation-ai.eu; innobu.com; gdprregister.eu)</t>
  </si>
  <si>
    <t>Confirm the final applicable date with Legal before setting ZAG deadlines</t>
  </si>
  <si>
    <t>2026-08-02 (proposed extension to 2027-2028)</t>
  </si>
  <si>
    <t>D-07</t>
  </si>
  <si>
    <t>Microsoft 365 admin portal and connector platform access is required to remediate the ServiceNow and Jira connectors</t>
  </si>
  <si>
    <t>Corey Gray / IT admin</t>
  </si>
  <si>
    <t>Email — M365 system notifications, Aug 2026</t>
  </si>
  <si>
    <t>Confirm admin rights before attempting A-05 and A-06</t>
  </si>
  <si>
    <t>Sources, Method and Caveats</t>
  </si>
  <si>
    <t>Item</t>
  </si>
  <si>
    <t>Detail</t>
  </si>
  <si>
    <t>Live counts</t>
  </si>
  <si>
    <t>Count</t>
  </si>
  <si>
    <t>Purpose</t>
  </si>
  <si>
    <t>Consolidated tracker of open actions and RAID items for Corey Gray, compiled on 7 September 2026.</t>
  </si>
  <si>
    <t>Open actions</t>
  </si>
  <si>
    <t>Primary sources</t>
  </si>
  <si>
    <t>Microsoft 365 Work IQ: Outlook email (last 30+ days), Microsoft Teams 1:1 and channel chats, calendar and files.</t>
  </si>
  <si>
    <t>Actions marked overdue</t>
  </si>
  <si>
    <t>Meeting transcripts</t>
  </si>
  <si>
    <t>No meeting transcripts were available. A search of online meetings from 1 June 2026 onwards returned no transcripts, so no actions in this tracker come from a transcript.</t>
  </si>
  <si>
    <t>High priority actions</t>
  </si>
  <si>
    <t>Key email sources</t>
  </si>
  <si>
    <t>Daily Task Digest - Sunday, September 6, 2026; Daily Task Digest - Thursday, August 20, 2026; Jira weekly update for 2 Sept; Microsoft retirement notice for Azure OpenAI Assistants APIs.</t>
  </si>
  <si>
    <t>Risks</t>
  </si>
  <si>
    <t>Key Teams sources</t>
  </si>
  <si>
    <t>Procurement Orchestrator vendor offer analysis (RFP-2026-001), 26 February 2026; 1:1 chat with Adil Eli; Sales &amp; Marketing Market Research and Marketing channels; ZAVA Medical Service chat.</t>
  </si>
  <si>
    <t>Assumptions</t>
  </si>
  <si>
    <t>External validation - Assistants API</t>
  </si>
  <si>
    <t>Azure OpenAI Assistants API retirement of 26 August 2026 confirmed via web search: Microsoft Learn Q&amp;A (learn.microsoft.com/en-us/answers/questions/5790094), ecorpit.com and windowsforum.com.</t>
  </si>
  <si>
    <t>Issues</t>
  </si>
  <si>
    <t>External validation - EU AI Act</t>
  </si>
  <si>
    <t>High-risk AI obligations reported for 2 August 2026 with a proposed Digital Omnibus extension to 2027-2028 (regulation-ai.eu, innobu.com, gdprregister.eu). Treated as unconfirmed - verify with Legal.</t>
  </si>
  <si>
    <t>Dependencies</t>
  </si>
  <si>
    <t>Due dates</t>
  </si>
  <si>
    <t>Only two explicit due dates exist in the underlying sources (25 June 2026 and 19 June 2026, both to Adil Eli) plus the external 26 August 2026 retirement date. Everything else is marked 'No date set' rather than estimated.</t>
  </si>
  <si>
    <t>Owners</t>
  </si>
  <si>
    <t>Where a source names no owner, the cell says so explicitly. No owner has been inferred.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</si>
</sst>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ont>
    <font>
      <b/>
      <sz val="10"/>
      <color theme="1"/>
      <name val="Calibri"/>
    </font>
    <font>
      <b/>
      <sz val="10"/>
      <color rgb="FFFFFFFF"/>
      <name val="Calibri"/>
    </font>
    <font>
      <b/>
      <sz val="14"/>
      <color rgb="FFFFFFFF"/>
      <name val="Calibri"/>
    </font>
    <font>
      <b/>
      <sz val="10"/>
      <color rgb="FF1F2A5C"/>
      <name val="Calibri"/>
    </font>
  </fonts>
  <fills count="5">
    <fill>
      <patternFill patternType="none"/>
    </fill>
    <fill>
      <patternFill patternType="gray125"/>
    </fill>
    <fill>
      <patternFill patternType="solid">
        <fgColor rgb="FF374151"/>
        <bgColor indexed="64"/>
      </patternFill>
    </fill>
    <fill>
      <patternFill patternType="solid">
        <fgColor rgb="FF2563EB"/>
        <bgColor indexed="64"/>
      </patternFill>
    </fill>
    <fill>
      <patternFill patternType="solid">
        <fgColor rgb="FFF3F4F6"/>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14" fontId="1" fillId="0" borderId="0" xfId="0" applyNumberFormat="1" applyFont="1" applyAlignment="1">
      <alignment vertical="top" wrapText="1"/>
    </xf>
    <xf numFmtId="0" fontId="1" fillId="0" borderId="0" xfId="0" quotePrefix="1" applyFont="1" applyAlignment="1">
      <alignment vertical="top" wrapText="1"/>
    </xf>
    <xf numFmtId="0" fontId="3" fillId="3" borderId="0" xfId="0" applyFont="1" applyFill="1" applyAlignment="1">
      <alignment horizontal="center" vertical="center" wrapText="1"/>
    </xf>
    <xf numFmtId="0" fontId="2" fillId="0" borderId="0" xfId="0" applyFont="1" applyAlignment="1">
      <alignment horizontal="center" vertical="top" wrapText="1"/>
    </xf>
    <xf numFmtId="0" fontId="1" fillId="0" borderId="0" xfId="0" applyFont="1" applyAlignment="1">
      <alignment horizontal="center" vertical="top" wrapText="1"/>
    </xf>
    <xf numFmtId="0" fontId="1" fillId="0" borderId="0" xfId="0" quotePrefix="1" applyFont="1" applyAlignment="1">
      <alignment horizontal="center" vertical="top" wrapText="1"/>
    </xf>
    <xf numFmtId="0" fontId="3" fillId="3" borderId="0" xfId="0" applyFont="1" applyFill="1" applyAlignment="1">
      <alignment horizontal="center"/>
    </xf>
    <xf numFmtId="3" fontId="5" fillId="0" borderId="0" xfId="0" applyNumberFormat="1" applyFont="1" applyAlignment="1">
      <alignment horizontal="center"/>
    </xf>
    <xf numFmtId="0" fontId="1" fillId="4" borderId="0" xfId="0" applyFont="1" applyFill="1"/>
    <xf numFmtId="0" fontId="4" fillId="2" borderId="0" xfId="0" applyFont="1" applyFill="1" applyAlignment="1">
      <alignment horizontal="left" vertical="center" wrapText="1"/>
    </xf>
  </cellXfs>
  <cellStyles count="1">
    <cellStyle name="Normal" xfId="0" builtinId="0"/>
  </cellStyles>
  <dxfs count="23">
    <dxf>
      <font>
        <b/>
        <i val="0"/>
        <color rgb="FF1E3A8A"/>
      </font>
      <fill>
        <patternFill patternType="solid">
          <fgColor indexed="64"/>
          <bgColor rgb="FFE0E7FF"/>
        </patternFill>
      </fill>
    </dxf>
    <dxf>
      <font>
        <b/>
        <i val="0"/>
        <color rgb="FF9B1C1C"/>
      </font>
      <fill>
        <patternFill patternType="solid">
          <fgColor indexed="64"/>
          <bgColor rgb="FFFDE2E1"/>
        </patternFill>
      </fill>
    </dxf>
    <dxf>
      <font>
        <b/>
        <i val="0"/>
        <color rgb="FF92400E"/>
      </font>
      <fill>
        <patternFill patternType="solid">
          <fgColor indexed="64"/>
          <bgColor rgb="FFFEF3C7"/>
        </patternFill>
      </fill>
    </dxf>
    <dxf>
      <font>
        <b/>
        <i val="0"/>
        <color rgb="FF9B1C1C"/>
      </font>
      <fill>
        <patternFill patternType="solid">
          <fgColor indexed="64"/>
          <bgColor rgb="FFFDE2E1"/>
        </patternFill>
      </fill>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Calibri"/>
        <scheme val="none"/>
      </font>
      <alignment horizontal="center" vertical="top" textRotation="0" wrapText="1" indent="0" justifyLastLine="0" shrinkToFit="0" readingOrder="0"/>
    </dxf>
    <dxf>
      <font>
        <b/>
        <i val="0"/>
        <strike val="0"/>
        <condense val="0"/>
        <extend val="0"/>
        <outline val="0"/>
        <shadow val="0"/>
        <u val="none"/>
        <vertAlign val="baseline"/>
        <sz val="10"/>
        <color theme="1"/>
        <name val="Calibri"/>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i val="0"/>
        <strike val="0"/>
        <condense val="0"/>
        <extend val="0"/>
        <outline val="0"/>
        <shadow val="0"/>
        <u val="none"/>
        <vertAlign val="baseline"/>
        <sz val="10"/>
        <color rgb="FFFFFFFF"/>
        <name val="Calibri"/>
        <scheme val="none"/>
      </font>
      <fill>
        <patternFill patternType="solid">
          <fgColor indexed="64"/>
          <bgColor rgb="FF2563EB"/>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alibri"/>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Calibri"/>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Calibri"/>
        <scheme val="none"/>
      </font>
      <alignment horizontal="general" vertical="top" textRotation="0" wrapText="1" indent="0" justifyLastLine="0" shrinkToFit="0" readingOrder="0"/>
    </dxf>
    <dxf>
      <font>
        <b/>
        <i val="0"/>
        <strike val="0"/>
        <condense val="0"/>
        <extend val="0"/>
        <outline val="0"/>
        <shadow val="0"/>
        <u val="none"/>
        <vertAlign val="baseline"/>
        <sz val="10"/>
        <color rgb="FFFFFFFF"/>
        <name val="Calibri"/>
        <scheme val="none"/>
      </font>
      <fill>
        <patternFill patternType="solid">
          <fgColor indexed="64"/>
          <bgColor rgb="FF2563EB"/>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3DAB50-AB96-46EC-A947-854FC471445A}" name="ActionsTbl" displayName="ActionsTbl" ref="A2:G27" totalsRowShown="0" headerRowDxfId="22" dataDxfId="21">
  <autoFilter ref="A2:G27" xr:uid="{733DAB50-AB96-46EC-A947-854FC471445A}"/>
  <tableColumns count="7">
    <tableColumn id="1" xr3:uid="{912D2721-C9AE-46C0-93B2-C8C6DBEA0386}" name="ID" dataDxfId="20"/>
    <tableColumn id="2" xr3:uid="{EB2D2B85-8D68-44CD-969A-CF81F6656EAC}" name="Action" dataDxfId="19"/>
    <tableColumn id="3" xr3:uid="{29B88F24-EB4C-48A0-9D2F-9E41AF9F306E}" name="Owner" dataDxfId="18"/>
    <tableColumn id="4" xr3:uid="{80F0DD87-C634-4258-AF60-AEE3BF13641C}" name="Source" dataDxfId="17"/>
    <tableColumn id="5" xr3:uid="{9328694F-792E-4498-AA0F-30D10001D8E1}" name="Due Date" dataDxfId="16"/>
    <tableColumn id="6" xr3:uid="{8773479F-3901-4AD2-9338-81C790D3F6B4}" name="Status" dataDxfId="15"/>
    <tableColumn id="7" xr3:uid="{36547212-21A0-45A8-8C96-3647CCA31C4C}" name="Priority"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195D44-98C1-4AE3-A122-29053122AE74}" name="RaidTbl" displayName="RaidTbl" ref="A2:H28" totalsRowShown="0" headerRowDxfId="13" dataDxfId="12">
  <autoFilter ref="A2:H28" xr:uid="{DF195D44-98C1-4AE3-A122-29053122AE74}"/>
  <tableColumns count="8">
    <tableColumn id="1" xr3:uid="{001C9335-1D94-4A58-BA6A-F18986DBC51F}" name="Type" dataDxfId="11"/>
    <tableColumn id="2" xr3:uid="{D5D93729-1136-436A-A971-E977254F32CA}" name="ID" dataDxfId="10"/>
    <tableColumn id="3" xr3:uid="{E818BA37-1233-403B-A6F6-B070C01F1542}" name="Description" dataDxfId="9"/>
    <tableColumn id="4" xr3:uid="{A7E7342C-CB31-498E-AC8E-57CA51D443F5}" name="Owner" dataDxfId="8"/>
    <tableColumn id="5" xr3:uid="{4D9C24F5-EFB4-448A-A6CF-E441A858DB24}" name="Impact" dataDxfId="7"/>
    <tableColumn id="6" xr3:uid="{F9C62CE2-9A19-4D7F-824C-19C55C0E46CD}" name="Source" dataDxfId="6"/>
    <tableColumn id="7" xr3:uid="{C3ECB97A-1FBC-4AE9-98B2-114A8765DEDE}" name="Mitigation / Next step" dataDxfId="5"/>
    <tableColumn id="8" xr3:uid="{680FB48F-A3EA-438D-B5B5-96A1A2423A82}" name="Target date" dataDxfId="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workbookViewId="0">
      <pane xSplit="1" ySplit="2" topLeftCell="B3" activePane="bottomRight" state="frozen"/>
      <selection pane="topRight"/>
      <selection pane="bottomLeft"/>
      <selection pane="bottomRight" sqref="A1:G1"/>
    </sheetView>
  </sheetViews>
  <sheetFormatPr defaultRowHeight="14.4" x14ac:dyDescent="0.3"/>
  <cols>
    <col min="1" max="1" width="8.6640625" customWidth="1"/>
    <col min="2" max="2" width="58.6640625" customWidth="1"/>
    <col min="3" max="3" width="26.6640625" customWidth="1"/>
    <col min="4" max="4" width="52.6640625" customWidth="1"/>
    <col min="5" max="5" width="16.6640625" customWidth="1"/>
    <col min="6" max="6" width="24.6640625" customWidth="1"/>
    <col min="7" max="7" width="10.6640625" customWidth="1"/>
  </cols>
  <sheetData>
    <row r="1" spans="1:7" ht="24" customHeight="1" x14ac:dyDescent="0.3">
      <c r="A1" s="11" t="s">
        <v>0</v>
      </c>
      <c r="B1" s="11"/>
      <c r="C1" s="11"/>
      <c r="D1" s="11"/>
      <c r="E1" s="11"/>
      <c r="F1" s="11"/>
      <c r="G1" s="11"/>
    </row>
    <row r="2" spans="1:7" ht="20.25" customHeight="1" x14ac:dyDescent="0.3">
      <c r="A2" s="4" t="s">
        <v>1</v>
      </c>
      <c r="B2" s="4" t="s">
        <v>2</v>
      </c>
      <c r="C2" s="4" t="s">
        <v>3</v>
      </c>
      <c r="D2" s="4" t="s">
        <v>4</v>
      </c>
      <c r="E2" s="4" t="s">
        <v>5</v>
      </c>
      <c r="F2" s="4" t="s">
        <v>6</v>
      </c>
      <c r="G2" s="4" t="s">
        <v>7</v>
      </c>
    </row>
    <row r="3" spans="1:7" ht="27.6" x14ac:dyDescent="0.3">
      <c r="A3" s="5" t="s">
        <v>8</v>
      </c>
      <c r="B3" s="1" t="s">
        <v>9</v>
      </c>
      <c r="C3" s="1" t="s">
        <v>10</v>
      </c>
      <c r="D3" s="1" t="s">
        <v>11</v>
      </c>
      <c r="E3" s="2">
        <v>46198</v>
      </c>
      <c r="F3" s="1" t="s">
        <v>12</v>
      </c>
      <c r="G3" s="6" t="s">
        <v>13</v>
      </c>
    </row>
    <row r="4" spans="1:7" ht="27.6" x14ac:dyDescent="0.3">
      <c r="A4" s="5" t="s">
        <v>14</v>
      </c>
      <c r="B4" s="1" t="s">
        <v>15</v>
      </c>
      <c r="C4" s="1" t="s">
        <v>10</v>
      </c>
      <c r="D4" s="1" t="s">
        <v>16</v>
      </c>
      <c r="E4" s="2">
        <v>46192</v>
      </c>
      <c r="F4" s="1" t="s">
        <v>12</v>
      </c>
      <c r="G4" s="6" t="s">
        <v>13</v>
      </c>
    </row>
    <row r="5" spans="1:7" ht="27.6" x14ac:dyDescent="0.3">
      <c r="A5" s="5" t="s">
        <v>17</v>
      </c>
      <c r="B5" s="1" t="s">
        <v>18</v>
      </c>
      <c r="C5" s="1" t="s">
        <v>10</v>
      </c>
      <c r="D5" s="1" t="s">
        <v>19</v>
      </c>
      <c r="E5" s="1" t="s">
        <v>20</v>
      </c>
      <c r="F5" s="1" t="s">
        <v>21</v>
      </c>
      <c r="G5" s="6" t="s">
        <v>13</v>
      </c>
    </row>
    <row r="6" spans="1:7" ht="27.6" x14ac:dyDescent="0.3">
      <c r="A6" s="5" t="s">
        <v>22</v>
      </c>
      <c r="B6" s="1" t="s">
        <v>23</v>
      </c>
      <c r="C6" s="1" t="s">
        <v>10</v>
      </c>
      <c r="D6" s="1" t="s">
        <v>24</v>
      </c>
      <c r="E6" s="1" t="s">
        <v>25</v>
      </c>
      <c r="F6" s="1" t="s">
        <v>12</v>
      </c>
      <c r="G6" s="6" t="s">
        <v>26</v>
      </c>
    </row>
    <row r="7" spans="1:7" x14ac:dyDescent="0.3">
      <c r="A7" s="5" t="s">
        <v>27</v>
      </c>
      <c r="B7" s="1" t="s">
        <v>28</v>
      </c>
      <c r="C7" s="1" t="s">
        <v>10</v>
      </c>
      <c r="D7" s="1" t="s">
        <v>29</v>
      </c>
      <c r="E7" s="1" t="s">
        <v>20</v>
      </c>
      <c r="F7" s="1" t="s">
        <v>30</v>
      </c>
      <c r="G7" s="6" t="s">
        <v>13</v>
      </c>
    </row>
    <row r="8" spans="1:7" x14ac:dyDescent="0.3">
      <c r="A8" s="5" t="s">
        <v>31</v>
      </c>
      <c r="B8" s="1" t="s">
        <v>32</v>
      </c>
      <c r="C8" s="1" t="s">
        <v>10</v>
      </c>
      <c r="D8" s="1" t="s">
        <v>33</v>
      </c>
      <c r="E8" s="1" t="s">
        <v>20</v>
      </c>
      <c r="F8" s="1" t="s">
        <v>34</v>
      </c>
      <c r="G8" s="6" t="s">
        <v>13</v>
      </c>
    </row>
    <row r="9" spans="1:7" ht="27.6" x14ac:dyDescent="0.3">
      <c r="A9" s="5" t="s">
        <v>35</v>
      </c>
      <c r="B9" s="1" t="s">
        <v>36</v>
      </c>
      <c r="C9" s="1" t="s">
        <v>10</v>
      </c>
      <c r="D9" s="1" t="s">
        <v>37</v>
      </c>
      <c r="E9" s="1" t="s">
        <v>20</v>
      </c>
      <c r="F9" s="1" t="s">
        <v>38</v>
      </c>
      <c r="G9" s="6" t="s">
        <v>13</v>
      </c>
    </row>
    <row r="10" spans="1:7" x14ac:dyDescent="0.3">
      <c r="A10" s="5" t="s">
        <v>39</v>
      </c>
      <c r="B10" s="1" t="s">
        <v>40</v>
      </c>
      <c r="C10" s="1" t="s">
        <v>10</v>
      </c>
      <c r="D10" s="1" t="s">
        <v>41</v>
      </c>
      <c r="E10" s="1" t="s">
        <v>20</v>
      </c>
      <c r="F10" s="1" t="s">
        <v>12</v>
      </c>
      <c r="G10" s="6" t="s">
        <v>26</v>
      </c>
    </row>
    <row r="11" spans="1:7" x14ac:dyDescent="0.3">
      <c r="A11" s="5" t="s">
        <v>42</v>
      </c>
      <c r="B11" s="1" t="s">
        <v>43</v>
      </c>
      <c r="C11" s="1" t="s">
        <v>10</v>
      </c>
      <c r="D11" s="1" t="s">
        <v>41</v>
      </c>
      <c r="E11" s="1" t="s">
        <v>20</v>
      </c>
      <c r="F11" s="1" t="s">
        <v>12</v>
      </c>
      <c r="G11" s="6" t="s">
        <v>26</v>
      </c>
    </row>
    <row r="12" spans="1:7" x14ac:dyDescent="0.3">
      <c r="A12" s="5" t="s">
        <v>44</v>
      </c>
      <c r="B12" s="1" t="s">
        <v>45</v>
      </c>
      <c r="C12" s="1" t="s">
        <v>10</v>
      </c>
      <c r="D12" s="1" t="s">
        <v>41</v>
      </c>
      <c r="E12" s="1" t="s">
        <v>20</v>
      </c>
      <c r="F12" s="1" t="s">
        <v>46</v>
      </c>
      <c r="G12" s="6" t="s">
        <v>26</v>
      </c>
    </row>
    <row r="13" spans="1:7" x14ac:dyDescent="0.3">
      <c r="A13" s="5" t="s">
        <v>47</v>
      </c>
      <c r="B13" s="1" t="s">
        <v>48</v>
      </c>
      <c r="C13" s="1" t="s">
        <v>49</v>
      </c>
      <c r="D13" s="1" t="s">
        <v>50</v>
      </c>
      <c r="E13" s="1" t="s">
        <v>20</v>
      </c>
      <c r="F13" s="1" t="s">
        <v>51</v>
      </c>
      <c r="G13" s="6" t="s">
        <v>26</v>
      </c>
    </row>
    <row r="14" spans="1:7" x14ac:dyDescent="0.3">
      <c r="A14" s="5" t="s">
        <v>52</v>
      </c>
      <c r="B14" s="1" t="s">
        <v>53</v>
      </c>
      <c r="C14" s="1" t="s">
        <v>54</v>
      </c>
      <c r="D14" s="1" t="s">
        <v>55</v>
      </c>
      <c r="E14" s="1" t="s">
        <v>20</v>
      </c>
      <c r="F14" s="1" t="s">
        <v>56</v>
      </c>
      <c r="G14" s="6" t="s">
        <v>13</v>
      </c>
    </row>
    <row r="15" spans="1:7" ht="27.6" x14ac:dyDescent="0.3">
      <c r="A15" s="5" t="s">
        <v>57</v>
      </c>
      <c r="B15" s="1" t="s">
        <v>58</v>
      </c>
      <c r="C15" s="1" t="s">
        <v>59</v>
      </c>
      <c r="D15" s="1" t="s">
        <v>60</v>
      </c>
      <c r="E15" s="1" t="s">
        <v>20</v>
      </c>
      <c r="F15" s="1" t="s">
        <v>56</v>
      </c>
      <c r="G15" s="6" t="s">
        <v>13</v>
      </c>
    </row>
    <row r="16" spans="1:7" ht="27.6" x14ac:dyDescent="0.3">
      <c r="A16" s="5" t="s">
        <v>61</v>
      </c>
      <c r="B16" s="1" t="s">
        <v>62</v>
      </c>
      <c r="C16" s="1" t="s">
        <v>54</v>
      </c>
      <c r="D16" s="1" t="s">
        <v>60</v>
      </c>
      <c r="E16" s="1" t="s">
        <v>20</v>
      </c>
      <c r="F16" s="1" t="s">
        <v>56</v>
      </c>
      <c r="G16" s="6" t="s">
        <v>13</v>
      </c>
    </row>
    <row r="17" spans="1:7" ht="27.6" x14ac:dyDescent="0.3">
      <c r="A17" s="5" t="s">
        <v>63</v>
      </c>
      <c r="B17" s="1" t="s">
        <v>64</v>
      </c>
      <c r="C17" s="1" t="s">
        <v>10</v>
      </c>
      <c r="D17" s="1" t="s">
        <v>60</v>
      </c>
      <c r="E17" s="1" t="s">
        <v>20</v>
      </c>
      <c r="F17" s="1" t="s">
        <v>56</v>
      </c>
      <c r="G17" s="6" t="s">
        <v>13</v>
      </c>
    </row>
    <row r="18" spans="1:7" ht="41.4" x14ac:dyDescent="0.3">
      <c r="A18" s="5" t="s">
        <v>65</v>
      </c>
      <c r="B18" s="1" t="s">
        <v>66</v>
      </c>
      <c r="C18" s="1" t="s">
        <v>10</v>
      </c>
      <c r="D18" s="1" t="s">
        <v>60</v>
      </c>
      <c r="E18" s="1" t="s">
        <v>20</v>
      </c>
      <c r="F18" s="1" t="s">
        <v>46</v>
      </c>
      <c r="G18" s="6" t="s">
        <v>13</v>
      </c>
    </row>
    <row r="19" spans="1:7" ht="27.6" x14ac:dyDescent="0.3">
      <c r="A19" s="5" t="s">
        <v>67</v>
      </c>
      <c r="B19" s="1" t="s">
        <v>68</v>
      </c>
      <c r="C19" s="1" t="s">
        <v>69</v>
      </c>
      <c r="D19" s="1" t="s">
        <v>60</v>
      </c>
      <c r="E19" s="1" t="s">
        <v>20</v>
      </c>
      <c r="F19" s="1" t="s">
        <v>46</v>
      </c>
      <c r="G19" s="6" t="s">
        <v>26</v>
      </c>
    </row>
    <row r="20" spans="1:7" ht="27.6" x14ac:dyDescent="0.3">
      <c r="A20" s="5" t="s">
        <v>70</v>
      </c>
      <c r="B20" s="1" t="s">
        <v>71</v>
      </c>
      <c r="C20" s="1" t="s">
        <v>10</v>
      </c>
      <c r="D20" s="1" t="s">
        <v>72</v>
      </c>
      <c r="E20" s="2">
        <v>46260</v>
      </c>
      <c r="F20" s="1" t="s">
        <v>73</v>
      </c>
      <c r="G20" s="6" t="s">
        <v>13</v>
      </c>
    </row>
    <row r="21" spans="1:7" ht="27.6" x14ac:dyDescent="0.3">
      <c r="A21" s="5" t="s">
        <v>74</v>
      </c>
      <c r="B21" s="1" t="s">
        <v>75</v>
      </c>
      <c r="C21" s="1" t="s">
        <v>76</v>
      </c>
      <c r="D21" s="1" t="s">
        <v>77</v>
      </c>
      <c r="E21" s="1" t="s">
        <v>20</v>
      </c>
      <c r="F21" s="1" t="s">
        <v>78</v>
      </c>
      <c r="G21" s="6" t="s">
        <v>79</v>
      </c>
    </row>
    <row r="22" spans="1:7" x14ac:dyDescent="0.3">
      <c r="A22" s="5" t="s">
        <v>80</v>
      </c>
      <c r="B22" s="1" t="s">
        <v>81</v>
      </c>
      <c r="C22" s="1" t="s">
        <v>10</v>
      </c>
      <c r="D22" s="1" t="s">
        <v>82</v>
      </c>
      <c r="E22" s="1" t="s">
        <v>20</v>
      </c>
      <c r="F22" s="1" t="s">
        <v>56</v>
      </c>
      <c r="G22" s="6" t="s">
        <v>79</v>
      </c>
    </row>
    <row r="23" spans="1:7" ht="27.6" x14ac:dyDescent="0.3">
      <c r="A23" s="5" t="s">
        <v>83</v>
      </c>
      <c r="B23" s="1" t="s">
        <v>84</v>
      </c>
      <c r="C23" s="1" t="s">
        <v>85</v>
      </c>
      <c r="D23" s="1" t="s">
        <v>86</v>
      </c>
      <c r="E23" s="1" t="s">
        <v>20</v>
      </c>
      <c r="F23" s="1" t="s">
        <v>87</v>
      </c>
      <c r="G23" s="6" t="s">
        <v>79</v>
      </c>
    </row>
    <row r="24" spans="1:7" ht="27.6" x14ac:dyDescent="0.3">
      <c r="A24" s="5" t="s">
        <v>88</v>
      </c>
      <c r="B24" s="1" t="s">
        <v>89</v>
      </c>
      <c r="C24" s="1" t="s">
        <v>10</v>
      </c>
      <c r="D24" s="1" t="s">
        <v>90</v>
      </c>
      <c r="E24" s="1" t="s">
        <v>20</v>
      </c>
      <c r="F24" s="1" t="s">
        <v>87</v>
      </c>
      <c r="G24" s="6" t="s">
        <v>79</v>
      </c>
    </row>
    <row r="25" spans="1:7" ht="27.6" x14ac:dyDescent="0.3">
      <c r="A25" s="5" t="s">
        <v>91</v>
      </c>
      <c r="B25" s="1" t="s">
        <v>92</v>
      </c>
      <c r="C25" s="1" t="s">
        <v>10</v>
      </c>
      <c r="D25" s="1" t="s">
        <v>93</v>
      </c>
      <c r="E25" s="1" t="s">
        <v>20</v>
      </c>
      <c r="F25" s="1" t="s">
        <v>94</v>
      </c>
      <c r="G25" s="6" t="s">
        <v>79</v>
      </c>
    </row>
    <row r="26" spans="1:7" ht="27.6" x14ac:dyDescent="0.3">
      <c r="A26" s="5" t="s">
        <v>95</v>
      </c>
      <c r="B26" s="1" t="s">
        <v>96</v>
      </c>
      <c r="C26" s="1" t="s">
        <v>10</v>
      </c>
      <c r="D26" s="1" t="s">
        <v>97</v>
      </c>
      <c r="E26" s="1" t="s">
        <v>20</v>
      </c>
      <c r="F26" s="1" t="s">
        <v>78</v>
      </c>
      <c r="G26" s="6" t="s">
        <v>79</v>
      </c>
    </row>
    <row r="27" spans="1:7" ht="27.6" x14ac:dyDescent="0.3">
      <c r="A27" s="5" t="s">
        <v>98</v>
      </c>
      <c r="B27" s="1" t="s">
        <v>99</v>
      </c>
      <c r="C27" s="1" t="s">
        <v>10</v>
      </c>
      <c r="D27" s="1" t="s">
        <v>100</v>
      </c>
      <c r="E27" s="1" t="s">
        <v>20</v>
      </c>
      <c r="F27" s="1" t="s">
        <v>78</v>
      </c>
      <c r="G27" s="6" t="s">
        <v>79</v>
      </c>
    </row>
  </sheetData>
  <mergeCells count="1">
    <mergeCell ref="A1:G1"/>
  </mergeCells>
  <conditionalFormatting sqref="F3:F27">
    <cfRule type="containsText" dxfId="3" priority="1" operator="containsText" text="Overdue">
      <formula>NOT(ISERROR(SEARCH("Overdue",F3)))</formula>
    </cfRule>
  </conditionalFormatting>
  <conditionalFormatting sqref="G3:G27">
    <cfRule type="containsText" dxfId="2" priority="2" operator="containsText" text="High">
      <formula>NOT(ISERROR(SEARCH("High",G3)))</formula>
    </cfRule>
  </conditionalFormatting>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BF4AF-7DB2-4311-8391-F1948C235A1F}">
  <dimension ref="A1:H28"/>
  <sheetViews>
    <sheetView workbookViewId="0">
      <pane xSplit="2" ySplit="2" topLeftCell="C3" activePane="bottomRight" state="frozen"/>
      <selection pane="topRight"/>
      <selection pane="bottomLeft"/>
      <selection pane="bottomRight"/>
    </sheetView>
  </sheetViews>
  <sheetFormatPr defaultRowHeight="14.4" x14ac:dyDescent="0.3"/>
  <cols>
    <col min="1" max="1" width="13.6640625" customWidth="1"/>
    <col min="2" max="2" width="8.6640625" customWidth="1"/>
    <col min="3" max="3" width="62.6640625" customWidth="1"/>
    <col min="4" max="4" width="26.6640625" customWidth="1"/>
    <col min="5" max="5" width="10.6640625" customWidth="1"/>
    <col min="6" max="6" width="40.6640625" customWidth="1"/>
    <col min="7" max="7" width="44.6640625" customWidth="1"/>
    <col min="8" max="8" width="18.6640625" customWidth="1"/>
  </cols>
  <sheetData>
    <row r="1" spans="1:8" ht="24" customHeight="1" x14ac:dyDescent="0.3">
      <c r="A1" s="11" t="s">
        <v>101</v>
      </c>
      <c r="B1" s="11"/>
      <c r="C1" s="11"/>
      <c r="D1" s="11"/>
      <c r="E1" s="11"/>
      <c r="F1" s="11"/>
      <c r="G1" s="11"/>
      <c r="H1" s="11"/>
    </row>
    <row r="2" spans="1:8" ht="20.25" customHeight="1" x14ac:dyDescent="0.3">
      <c r="A2" s="4" t="s">
        <v>102</v>
      </c>
      <c r="B2" s="4" t="s">
        <v>1</v>
      </c>
      <c r="C2" s="4" t="s">
        <v>103</v>
      </c>
      <c r="D2" s="4" t="s">
        <v>3</v>
      </c>
      <c r="E2" s="4" t="s">
        <v>104</v>
      </c>
      <c r="F2" s="4" t="s">
        <v>4</v>
      </c>
      <c r="G2" s="4" t="s">
        <v>105</v>
      </c>
      <c r="H2" s="4" t="s">
        <v>106</v>
      </c>
    </row>
    <row r="3" spans="1:8" ht="27.6" x14ac:dyDescent="0.3">
      <c r="A3" s="5" t="s">
        <v>107</v>
      </c>
      <c r="B3" s="5" t="s">
        <v>108</v>
      </c>
      <c r="C3" s="1" t="s">
        <v>109</v>
      </c>
      <c r="D3" s="1" t="s">
        <v>54</v>
      </c>
      <c r="E3" s="6" t="s">
        <v>13</v>
      </c>
      <c r="F3" s="1" t="s">
        <v>60</v>
      </c>
      <c r="G3" s="1" t="s">
        <v>110</v>
      </c>
      <c r="H3" s="1" t="s">
        <v>20</v>
      </c>
    </row>
    <row r="4" spans="1:8" ht="41.4" x14ac:dyDescent="0.3">
      <c r="A4" s="5" t="s">
        <v>107</v>
      </c>
      <c r="B4" s="5" t="s">
        <v>111</v>
      </c>
      <c r="C4" s="1" t="s">
        <v>112</v>
      </c>
      <c r="D4" s="1" t="s">
        <v>10</v>
      </c>
      <c r="E4" s="6" t="s">
        <v>13</v>
      </c>
      <c r="F4" s="1" t="s">
        <v>60</v>
      </c>
      <c r="G4" s="1" t="s">
        <v>113</v>
      </c>
      <c r="H4" s="1" t="s">
        <v>20</v>
      </c>
    </row>
    <row r="5" spans="1:8" ht="27.6" x14ac:dyDescent="0.3">
      <c r="A5" s="5" t="s">
        <v>107</v>
      </c>
      <c r="B5" s="5" t="s">
        <v>114</v>
      </c>
      <c r="C5" s="1" t="s">
        <v>115</v>
      </c>
      <c r="D5" s="1" t="s">
        <v>10</v>
      </c>
      <c r="E5" s="6" t="s">
        <v>26</v>
      </c>
      <c r="F5" s="1" t="s">
        <v>60</v>
      </c>
      <c r="G5" s="1" t="s">
        <v>116</v>
      </c>
      <c r="H5" s="1" t="s">
        <v>20</v>
      </c>
    </row>
    <row r="6" spans="1:8" ht="27.6" x14ac:dyDescent="0.3">
      <c r="A6" s="5" t="s">
        <v>107</v>
      </c>
      <c r="B6" s="5" t="s">
        <v>117</v>
      </c>
      <c r="C6" s="1" t="s">
        <v>118</v>
      </c>
      <c r="D6" s="1" t="s">
        <v>10</v>
      </c>
      <c r="E6" s="6" t="s">
        <v>26</v>
      </c>
      <c r="F6" s="1" t="s">
        <v>60</v>
      </c>
      <c r="G6" s="1" t="s">
        <v>119</v>
      </c>
      <c r="H6" s="1" t="s">
        <v>20</v>
      </c>
    </row>
    <row r="7" spans="1:8" ht="27.6" x14ac:dyDescent="0.3">
      <c r="A7" s="5" t="s">
        <v>107</v>
      </c>
      <c r="B7" s="5" t="s">
        <v>120</v>
      </c>
      <c r="C7" s="1" t="s">
        <v>121</v>
      </c>
      <c r="D7" s="1" t="s">
        <v>10</v>
      </c>
      <c r="E7" s="6" t="s">
        <v>13</v>
      </c>
      <c r="F7" s="1" t="s">
        <v>122</v>
      </c>
      <c r="G7" s="1" t="s">
        <v>123</v>
      </c>
      <c r="H7" s="1" t="s">
        <v>20</v>
      </c>
    </row>
    <row r="8" spans="1:8" ht="27.6" x14ac:dyDescent="0.3">
      <c r="A8" s="5" t="s">
        <v>107</v>
      </c>
      <c r="B8" s="5" t="s">
        <v>124</v>
      </c>
      <c r="C8" s="1" t="s">
        <v>125</v>
      </c>
      <c r="D8" s="1" t="s">
        <v>10</v>
      </c>
      <c r="E8" s="6" t="s">
        <v>13</v>
      </c>
      <c r="F8" s="1" t="s">
        <v>122</v>
      </c>
      <c r="G8" s="1" t="s">
        <v>126</v>
      </c>
      <c r="H8" s="1" t="s">
        <v>20</v>
      </c>
    </row>
    <row r="9" spans="1:8" ht="27.6" x14ac:dyDescent="0.3">
      <c r="A9" s="5" t="s">
        <v>107</v>
      </c>
      <c r="B9" s="5" t="s">
        <v>127</v>
      </c>
      <c r="C9" s="3" t="s">
        <v>128</v>
      </c>
      <c r="D9" s="1" t="s">
        <v>10</v>
      </c>
      <c r="E9" s="6" t="s">
        <v>13</v>
      </c>
      <c r="F9" s="1" t="s">
        <v>55</v>
      </c>
      <c r="G9" s="1" t="s">
        <v>129</v>
      </c>
      <c r="H9" s="1" t="s">
        <v>20</v>
      </c>
    </row>
    <row r="10" spans="1:8" ht="27.6" x14ac:dyDescent="0.3">
      <c r="A10" s="5" t="s">
        <v>107</v>
      </c>
      <c r="B10" s="5" t="s">
        <v>130</v>
      </c>
      <c r="C10" s="1" t="s">
        <v>131</v>
      </c>
      <c r="D10" s="1" t="s">
        <v>10</v>
      </c>
      <c r="E10" s="6" t="s">
        <v>26</v>
      </c>
      <c r="F10" s="1" t="s">
        <v>132</v>
      </c>
      <c r="G10" s="1" t="s">
        <v>133</v>
      </c>
      <c r="H10" s="1" t="s">
        <v>20</v>
      </c>
    </row>
    <row r="11" spans="1:8" ht="27.6" x14ac:dyDescent="0.3">
      <c r="A11" s="5" t="s">
        <v>107</v>
      </c>
      <c r="B11" s="5" t="s">
        <v>134</v>
      </c>
      <c r="C11" s="1" t="s">
        <v>135</v>
      </c>
      <c r="D11" s="1" t="s">
        <v>10</v>
      </c>
      <c r="E11" s="6" t="s">
        <v>13</v>
      </c>
      <c r="F11" s="1" t="s">
        <v>136</v>
      </c>
      <c r="G11" s="1" t="s">
        <v>137</v>
      </c>
      <c r="H11" s="2">
        <v>46260</v>
      </c>
    </row>
    <row r="12" spans="1:8" ht="27.6" x14ac:dyDescent="0.3">
      <c r="A12" s="5" t="s">
        <v>138</v>
      </c>
      <c r="B12" s="5" t="s">
        <v>139</v>
      </c>
      <c r="C12" s="1" t="s">
        <v>140</v>
      </c>
      <c r="D12" s="1" t="s">
        <v>10</v>
      </c>
      <c r="E12" s="7" t="s">
        <v>141</v>
      </c>
      <c r="F12" s="1" t="s">
        <v>142</v>
      </c>
      <c r="G12" s="1" t="s">
        <v>143</v>
      </c>
      <c r="H12" s="1" t="s">
        <v>20</v>
      </c>
    </row>
    <row r="13" spans="1:8" ht="27.6" x14ac:dyDescent="0.3">
      <c r="A13" s="5" t="s">
        <v>138</v>
      </c>
      <c r="B13" s="5" t="s">
        <v>144</v>
      </c>
      <c r="C13" s="1" t="s">
        <v>145</v>
      </c>
      <c r="D13" s="1" t="s">
        <v>10</v>
      </c>
      <c r="E13" s="7" t="s">
        <v>141</v>
      </c>
      <c r="F13" s="1" t="s">
        <v>142</v>
      </c>
      <c r="G13" s="1" t="s">
        <v>146</v>
      </c>
      <c r="H13" s="1" t="s">
        <v>20</v>
      </c>
    </row>
    <row r="14" spans="1:8" ht="27.6" x14ac:dyDescent="0.3">
      <c r="A14" s="5" t="s">
        <v>138</v>
      </c>
      <c r="B14" s="5" t="s">
        <v>147</v>
      </c>
      <c r="C14" s="1" t="s">
        <v>148</v>
      </c>
      <c r="D14" s="1" t="s">
        <v>10</v>
      </c>
      <c r="E14" s="7" t="s">
        <v>141</v>
      </c>
      <c r="F14" s="1" t="s">
        <v>149</v>
      </c>
      <c r="G14" s="1" t="s">
        <v>150</v>
      </c>
      <c r="H14" s="1" t="s">
        <v>20</v>
      </c>
    </row>
    <row r="15" spans="1:8" ht="27.6" x14ac:dyDescent="0.3">
      <c r="A15" s="5" t="s">
        <v>138</v>
      </c>
      <c r="B15" s="5" t="s">
        <v>151</v>
      </c>
      <c r="C15" s="1" t="s">
        <v>152</v>
      </c>
      <c r="D15" s="1" t="s">
        <v>10</v>
      </c>
      <c r="E15" s="7" t="s">
        <v>141</v>
      </c>
      <c r="F15" s="1" t="s">
        <v>60</v>
      </c>
      <c r="G15" s="1" t="s">
        <v>153</v>
      </c>
      <c r="H15" s="1" t="s">
        <v>20</v>
      </c>
    </row>
    <row r="16" spans="1:8" ht="27.6" x14ac:dyDescent="0.3">
      <c r="A16" s="5" t="s">
        <v>138</v>
      </c>
      <c r="B16" s="5" t="s">
        <v>154</v>
      </c>
      <c r="C16" s="1" t="s">
        <v>155</v>
      </c>
      <c r="D16" s="1" t="s">
        <v>10</v>
      </c>
      <c r="E16" s="7" t="s">
        <v>141</v>
      </c>
      <c r="F16" s="1" t="s">
        <v>122</v>
      </c>
      <c r="G16" s="1" t="s">
        <v>156</v>
      </c>
      <c r="H16" s="1" t="s">
        <v>20</v>
      </c>
    </row>
    <row r="17" spans="1:8" ht="41.4" x14ac:dyDescent="0.3">
      <c r="A17" s="5" t="s">
        <v>157</v>
      </c>
      <c r="B17" s="5" t="s">
        <v>158</v>
      </c>
      <c r="C17" s="1" t="s">
        <v>159</v>
      </c>
      <c r="D17" s="1" t="s">
        <v>10</v>
      </c>
      <c r="E17" s="6" t="s">
        <v>13</v>
      </c>
      <c r="F17" s="1" t="s">
        <v>60</v>
      </c>
      <c r="G17" s="1" t="s">
        <v>160</v>
      </c>
      <c r="H17" s="1" t="s">
        <v>20</v>
      </c>
    </row>
    <row r="18" spans="1:8" ht="27.6" x14ac:dyDescent="0.3">
      <c r="A18" s="5" t="s">
        <v>157</v>
      </c>
      <c r="B18" s="5" t="s">
        <v>161</v>
      </c>
      <c r="C18" s="1" t="s">
        <v>162</v>
      </c>
      <c r="D18" s="1" t="s">
        <v>10</v>
      </c>
      <c r="E18" s="6" t="s">
        <v>26</v>
      </c>
      <c r="F18" s="1" t="s">
        <v>60</v>
      </c>
      <c r="G18" s="1" t="s">
        <v>163</v>
      </c>
      <c r="H18" s="1" t="s">
        <v>20</v>
      </c>
    </row>
    <row r="19" spans="1:8" ht="27.6" x14ac:dyDescent="0.3">
      <c r="A19" s="5" t="s">
        <v>157</v>
      </c>
      <c r="B19" s="5" t="s">
        <v>164</v>
      </c>
      <c r="C19" s="1" t="s">
        <v>165</v>
      </c>
      <c r="D19" s="1" t="s">
        <v>10</v>
      </c>
      <c r="E19" s="6" t="s">
        <v>26</v>
      </c>
      <c r="F19" s="1" t="s">
        <v>60</v>
      </c>
      <c r="G19" s="1" t="s">
        <v>166</v>
      </c>
      <c r="H19" s="1" t="s">
        <v>20</v>
      </c>
    </row>
    <row r="20" spans="1:8" ht="27.6" x14ac:dyDescent="0.3">
      <c r="A20" s="5" t="s">
        <v>157</v>
      </c>
      <c r="B20" s="5" t="s">
        <v>167</v>
      </c>
      <c r="C20" s="1" t="s">
        <v>168</v>
      </c>
      <c r="D20" s="1" t="s">
        <v>10</v>
      </c>
      <c r="E20" s="6" t="s">
        <v>26</v>
      </c>
      <c r="F20" s="1" t="s">
        <v>55</v>
      </c>
      <c r="G20" s="1" t="s">
        <v>169</v>
      </c>
      <c r="H20" s="1" t="s">
        <v>20</v>
      </c>
    </row>
    <row r="21" spans="1:8" ht="27.6" x14ac:dyDescent="0.3">
      <c r="A21" s="5" t="s">
        <v>157</v>
      </c>
      <c r="B21" s="5" t="s">
        <v>170</v>
      </c>
      <c r="C21" s="1" t="s">
        <v>171</v>
      </c>
      <c r="D21" s="1" t="s">
        <v>172</v>
      </c>
      <c r="E21" s="6" t="s">
        <v>26</v>
      </c>
      <c r="F21" s="1" t="s">
        <v>50</v>
      </c>
      <c r="G21" s="1" t="s">
        <v>173</v>
      </c>
      <c r="H21" s="1" t="s">
        <v>20</v>
      </c>
    </row>
    <row r="22" spans="1:8" ht="27.6" x14ac:dyDescent="0.3">
      <c r="A22" s="5" t="s">
        <v>174</v>
      </c>
      <c r="B22" s="5" t="s">
        <v>175</v>
      </c>
      <c r="C22" s="1" t="s">
        <v>176</v>
      </c>
      <c r="D22" s="1" t="s">
        <v>177</v>
      </c>
      <c r="E22" s="6" t="s">
        <v>13</v>
      </c>
      <c r="F22" s="1" t="s">
        <v>60</v>
      </c>
      <c r="G22" s="1" t="s">
        <v>178</v>
      </c>
      <c r="H22" s="1" t="s">
        <v>20</v>
      </c>
    </row>
    <row r="23" spans="1:8" x14ac:dyDescent="0.3">
      <c r="A23" s="5" t="s">
        <v>174</v>
      </c>
      <c r="B23" s="5" t="s">
        <v>179</v>
      </c>
      <c r="C23" s="1" t="s">
        <v>180</v>
      </c>
      <c r="D23" s="1" t="s">
        <v>181</v>
      </c>
      <c r="E23" s="6" t="s">
        <v>13</v>
      </c>
      <c r="F23" s="1" t="s">
        <v>55</v>
      </c>
      <c r="G23" s="1" t="s">
        <v>182</v>
      </c>
      <c r="H23" s="1" t="s">
        <v>20</v>
      </c>
    </row>
    <row r="24" spans="1:8" ht="27.6" x14ac:dyDescent="0.3">
      <c r="A24" s="5" t="s">
        <v>174</v>
      </c>
      <c r="B24" s="5" t="s">
        <v>183</v>
      </c>
      <c r="C24" s="1" t="s">
        <v>184</v>
      </c>
      <c r="D24" s="1" t="s">
        <v>185</v>
      </c>
      <c r="E24" s="6" t="s">
        <v>13</v>
      </c>
      <c r="F24" s="1" t="s">
        <v>60</v>
      </c>
      <c r="G24" s="1" t="s">
        <v>186</v>
      </c>
      <c r="H24" s="1" t="s">
        <v>20</v>
      </c>
    </row>
    <row r="25" spans="1:8" ht="27.6" x14ac:dyDescent="0.3">
      <c r="A25" s="5" t="s">
        <v>174</v>
      </c>
      <c r="B25" s="5" t="s">
        <v>187</v>
      </c>
      <c r="C25" s="1" t="s">
        <v>188</v>
      </c>
      <c r="D25" s="1" t="s">
        <v>10</v>
      </c>
      <c r="E25" s="6" t="s">
        <v>26</v>
      </c>
      <c r="F25" s="1" t="s">
        <v>60</v>
      </c>
      <c r="G25" s="1" t="s">
        <v>189</v>
      </c>
      <c r="H25" s="1" t="s">
        <v>20</v>
      </c>
    </row>
    <row r="26" spans="1:8" ht="55.2" x14ac:dyDescent="0.3">
      <c r="A26" s="5" t="s">
        <v>174</v>
      </c>
      <c r="B26" s="5" t="s">
        <v>190</v>
      </c>
      <c r="C26" s="1" t="s">
        <v>191</v>
      </c>
      <c r="D26" s="1" t="s">
        <v>192</v>
      </c>
      <c r="E26" s="6" t="s">
        <v>13</v>
      </c>
      <c r="F26" s="1" t="s">
        <v>193</v>
      </c>
      <c r="G26" s="1" t="s">
        <v>194</v>
      </c>
      <c r="H26" s="2">
        <v>46260</v>
      </c>
    </row>
    <row r="27" spans="1:8" ht="55.2" x14ac:dyDescent="0.3">
      <c r="A27" s="5" t="s">
        <v>174</v>
      </c>
      <c r="B27" s="5" t="s">
        <v>195</v>
      </c>
      <c r="C27" s="1" t="s">
        <v>196</v>
      </c>
      <c r="D27" s="1" t="s">
        <v>197</v>
      </c>
      <c r="E27" s="6" t="s">
        <v>26</v>
      </c>
      <c r="F27" s="1" t="s">
        <v>198</v>
      </c>
      <c r="G27" s="1" t="s">
        <v>199</v>
      </c>
      <c r="H27" s="1" t="s">
        <v>200</v>
      </c>
    </row>
    <row r="28" spans="1:8" ht="27.6" x14ac:dyDescent="0.3">
      <c r="A28" s="5" t="s">
        <v>174</v>
      </c>
      <c r="B28" s="5" t="s">
        <v>201</v>
      </c>
      <c r="C28" s="1" t="s">
        <v>202</v>
      </c>
      <c r="D28" s="1" t="s">
        <v>203</v>
      </c>
      <c r="E28" s="6" t="s">
        <v>26</v>
      </c>
      <c r="F28" s="1" t="s">
        <v>204</v>
      </c>
      <c r="G28" s="1" t="s">
        <v>205</v>
      </c>
      <c r="H28" s="1" t="s">
        <v>20</v>
      </c>
    </row>
  </sheetData>
  <mergeCells count="1">
    <mergeCell ref="A1:H1"/>
  </mergeCells>
  <conditionalFormatting sqref="A3:A28">
    <cfRule type="containsText" dxfId="1" priority="1" operator="containsText" text="Risk">
      <formula>NOT(ISERROR(SEARCH("Risk",A3)))</formula>
    </cfRule>
    <cfRule type="containsText" dxfId="0" priority="2" operator="containsText" text="Dependency">
      <formula>NOT(ISERROR(SEARCH("Dependency",A3)))</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2AFC-2DD5-4665-A9CD-D2450914B588}">
  <dimension ref="A1:E11"/>
  <sheetViews>
    <sheetView workbookViewId="0">
      <pane ySplit="2" topLeftCell="A3" activePane="bottomLeft" state="frozen"/>
      <selection pane="bottomLeft"/>
    </sheetView>
  </sheetViews>
  <sheetFormatPr defaultRowHeight="14.4" x14ac:dyDescent="0.3"/>
  <cols>
    <col min="1" max="1" width="30.6640625" customWidth="1"/>
    <col min="2" max="2" width="96.6640625" customWidth="1"/>
    <col min="4" max="4" width="28.6640625" customWidth="1"/>
    <col min="5" max="5" width="12.6640625" customWidth="1"/>
  </cols>
  <sheetData>
    <row r="1" spans="1:5" ht="24" customHeight="1" x14ac:dyDescent="0.3">
      <c r="A1" s="11" t="s">
        <v>206</v>
      </c>
      <c r="B1" s="11"/>
    </row>
    <row r="2" spans="1:5" ht="20.25" customHeight="1" x14ac:dyDescent="0.3">
      <c r="A2" s="4" t="s">
        <v>207</v>
      </c>
      <c r="B2" s="4" t="s">
        <v>208</v>
      </c>
      <c r="D2" s="8" t="s">
        <v>209</v>
      </c>
      <c r="E2" s="8" t="s">
        <v>210</v>
      </c>
    </row>
    <row r="3" spans="1:5" x14ac:dyDescent="0.3">
      <c r="A3" s="1" t="s">
        <v>211</v>
      </c>
      <c r="B3" s="1" t="s">
        <v>212</v>
      </c>
      <c r="D3" s="10" t="s">
        <v>213</v>
      </c>
      <c r="E3" s="9">
        <f>COUNTA(Actions!A3:A27)</f>
        <v>25</v>
      </c>
    </row>
    <row r="4" spans="1:5" x14ac:dyDescent="0.3">
      <c r="A4" s="1" t="s">
        <v>214</v>
      </c>
      <c r="B4" s="1" t="s">
        <v>215</v>
      </c>
      <c r="D4" s="10" t="s">
        <v>216</v>
      </c>
      <c r="E4" s="9">
        <f>COUNTIF(Actions!F3:F27,"*Overdue*")</f>
        <v>6</v>
      </c>
    </row>
    <row r="5" spans="1:5" ht="27.6" x14ac:dyDescent="0.3">
      <c r="A5" s="1" t="s">
        <v>217</v>
      </c>
      <c r="B5" s="1" t="s">
        <v>218</v>
      </c>
      <c r="D5" s="10" t="s">
        <v>219</v>
      </c>
      <c r="E5" s="9">
        <f>COUNTIF(Actions!G3:G27,"High")</f>
        <v>12</v>
      </c>
    </row>
    <row r="6" spans="1:5" ht="27.6" x14ac:dyDescent="0.3">
      <c r="A6" s="1" t="s">
        <v>220</v>
      </c>
      <c r="B6" s="1" t="s">
        <v>221</v>
      </c>
      <c r="D6" s="10" t="s">
        <v>222</v>
      </c>
      <c r="E6" s="9">
        <f>COUNTIF(RAID!A3:A28,"Risk")</f>
        <v>9</v>
      </c>
    </row>
    <row r="7" spans="1:5" ht="27.6" x14ac:dyDescent="0.3">
      <c r="A7" s="1" t="s">
        <v>223</v>
      </c>
      <c r="B7" s="1" t="s">
        <v>224</v>
      </c>
      <c r="D7" s="10" t="s">
        <v>225</v>
      </c>
      <c r="E7" s="9">
        <f>COUNTIF(RAID!A3:A28,"Assumption")</f>
        <v>5</v>
      </c>
    </row>
    <row r="8" spans="1:5" ht="27.6" x14ac:dyDescent="0.3">
      <c r="A8" s="1" t="s">
        <v>226</v>
      </c>
      <c r="B8" s="1" t="s">
        <v>227</v>
      </c>
      <c r="D8" s="10" t="s">
        <v>228</v>
      </c>
      <c r="E8" s="9">
        <f>COUNTIF(RAID!A3:A28,"Issue")</f>
        <v>5</v>
      </c>
    </row>
    <row r="9" spans="1:5" ht="27.6" x14ac:dyDescent="0.3">
      <c r="A9" s="1" t="s">
        <v>229</v>
      </c>
      <c r="B9" s="1" t="s">
        <v>230</v>
      </c>
      <c r="D9" s="10" t="s">
        <v>231</v>
      </c>
      <c r="E9" s="9">
        <f>COUNTIF(RAID!A3:A28,"Dependency")</f>
        <v>7</v>
      </c>
    </row>
    <row r="10" spans="1:5" ht="27.6" x14ac:dyDescent="0.3">
      <c r="A10" s="1" t="s">
        <v>232</v>
      </c>
      <c r="B10" s="1" t="s">
        <v>233</v>
      </c>
    </row>
    <row r="11" spans="1:5" x14ac:dyDescent="0.3">
      <c r="A11" s="1" t="s">
        <v>234</v>
      </c>
      <c r="B11" s="1" t="s">
        <v>235</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7E7519-1743-469F-88F3-2865B35D15BA}">
  <ds:schemaRefs>
    <ds:schemaRef ds:uri="http://schemas.microsoft.com/office/2006/metadata/properties"/>
    <ds:schemaRef ds:uri="http://schemas.microsoft.com/office/infopath/2007/PartnerControls"/>
    <ds:schemaRef ds:uri="http://schemas.microsoft.com/sharepoint/v3"/>
    <ds:schemaRef ds:uri="9ece1660-89e4-4efe-8613-f619625afc8d"/>
    <ds:schemaRef ds:uri="debf2d1a-3119-443f-9311-2f3fb0fd7de8"/>
  </ds:schemaRefs>
</ds:datastoreItem>
</file>

<file path=customXml/itemProps2.xml><?xml version="1.0" encoding="utf-8"?>
<ds:datastoreItem xmlns:ds="http://schemas.openxmlformats.org/officeDocument/2006/customXml" ds:itemID="{9877D8BE-C257-4280-BBDF-1C1878936B8D}">
  <ds:schemaRefs>
    <ds:schemaRef ds:uri="http://schemas.microsoft.com/sharepoint/v3/contenttype/forms"/>
  </ds:schemaRefs>
</ds:datastoreItem>
</file>

<file path=customXml/itemProps3.xml><?xml version="1.0" encoding="utf-8"?>
<ds:datastoreItem xmlns:ds="http://schemas.openxmlformats.org/officeDocument/2006/customXml" ds:itemID="{464C77C3-1891-46F4-9318-F4DFCEDB54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bf2d1a-3119-443f-9311-2f3fb0fd7de8"/>
    <ds:schemaRef ds:uri="9ece1660-89e4-4efe-8613-f619625afc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Actions</vt:lpstr>
      <vt:lpstr>RAID</vt:lpstr>
      <vt:lpstr>Sources &amp;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Bojan Buhac</cp:lastModifiedBy>
  <cp:revision/>
  <dcterms:created xsi:type="dcterms:W3CDTF">2026-09-07T08:45:42Z</dcterms:created>
  <dcterms:modified xsi:type="dcterms:W3CDTF">2026-09-07T09:17:57Z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