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programming\heu-icicles\电路基础\实验\"/>
    </mc:Choice>
  </mc:AlternateContent>
  <xr:revisionPtr revIDLastSave="0" documentId="13_ncr:1_{AD920E34-6338-4E7B-8540-34BAF0F1A773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M20" i="1"/>
  <c r="Q18" i="1"/>
  <c r="U14" i="1" a="1"/>
  <c r="U14" i="1" s="1"/>
  <c r="T14" i="1" a="1"/>
  <c r="T14" i="1" s="1"/>
  <c r="Q14" i="1"/>
  <c r="Q16" i="1" s="1"/>
  <c r="M19" i="1"/>
  <c r="N19" i="1"/>
  <c r="L19" i="1"/>
  <c r="M9" i="1"/>
  <c r="N9" i="1"/>
  <c r="O9" i="1"/>
  <c r="P9" i="1"/>
  <c r="Q9" i="1"/>
  <c r="R9" i="1"/>
  <c r="S9" i="1"/>
  <c r="T9" i="1"/>
  <c r="U9" i="1"/>
  <c r="V9" i="1"/>
  <c r="W9" i="1"/>
  <c r="X9" i="1"/>
  <c r="L9" i="1"/>
  <c r="E4" i="1"/>
  <c r="F4" i="1" s="1"/>
  <c r="E16" i="1"/>
  <c r="F16" i="1" s="1"/>
  <c r="E17" i="1"/>
  <c r="F17" i="1" s="1"/>
  <c r="E18" i="1"/>
  <c r="E19" i="1"/>
  <c r="F19" i="1" s="1"/>
  <c r="E20" i="1"/>
  <c r="F20" i="1" s="1"/>
  <c r="E21" i="1"/>
  <c r="F21" i="1" s="1"/>
  <c r="E22" i="1"/>
  <c r="F22" i="1" s="1"/>
  <c r="F18" i="1"/>
  <c r="H18" i="1" s="1"/>
  <c r="E15" i="1"/>
  <c r="F15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G16" i="1"/>
  <c r="G17" i="1"/>
  <c r="G18" i="1"/>
  <c r="G19" i="1"/>
  <c r="G20" i="1"/>
  <c r="G21" i="1"/>
  <c r="G22" i="1"/>
  <c r="G15" i="1"/>
  <c r="G5" i="1"/>
  <c r="G6" i="1"/>
  <c r="G7" i="1"/>
  <c r="G8" i="1"/>
  <c r="G9" i="1"/>
  <c r="G10" i="1"/>
  <c r="G11" i="1"/>
  <c r="G4" i="1"/>
  <c r="Q20" i="1" l="1"/>
  <c r="V14" i="1" a="1"/>
  <c r="V14" i="1" s="1"/>
  <c r="H22" i="1"/>
  <c r="H20" i="1"/>
  <c r="H19" i="1"/>
  <c r="H21" i="1"/>
  <c r="H10" i="1"/>
  <c r="H15" i="1"/>
  <c r="H7" i="1"/>
  <c r="H16" i="1"/>
  <c r="H5" i="1"/>
  <c r="H11" i="1"/>
  <c r="H9" i="1"/>
  <c r="H8" i="1"/>
  <c r="H17" i="1"/>
  <c r="H6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<sst xmlns="http://schemas.openxmlformats.org/spreadsheetml/2006/main" count="45" uniqueCount="38">
  <si>
    <t>相对误差</t>
    <phoneticPr fontId="1" type="noConversion"/>
  </si>
  <si>
    <t>正弦波频率/kHz</t>
    <phoneticPr fontId="1" type="noConversion"/>
  </si>
  <si>
    <t>电阻电压/V</t>
    <phoneticPr fontId="1" type="noConversion"/>
  </si>
  <si>
    <t>电感电压/V</t>
    <phoneticPr fontId="1" type="noConversion"/>
  </si>
  <si>
    <t>感抗计算值/Ω</t>
    <phoneticPr fontId="1" type="noConversion"/>
  </si>
  <si>
    <t>感抗理论值/Ω</t>
    <phoneticPr fontId="1" type="noConversion"/>
  </si>
  <si>
    <t>电阻电流/mA</t>
    <phoneticPr fontId="1" type="noConversion"/>
  </si>
  <si>
    <t>容抗计算值/Ω</t>
    <phoneticPr fontId="1" type="noConversion"/>
  </si>
  <si>
    <t>容抗理论值/Ω</t>
    <phoneticPr fontId="1" type="noConversion"/>
  </si>
  <si>
    <t>电容电压/V</t>
    <phoneticPr fontId="1" type="noConversion"/>
  </si>
  <si>
    <t>Ω</t>
    <phoneticPr fontId="1" type="noConversion"/>
  </si>
  <si>
    <t xml:space="preserve">电阻 R </t>
    <phoneticPr fontId="1" type="noConversion"/>
  </si>
  <si>
    <t xml:space="preserve"> </t>
    <phoneticPr fontId="1" type="noConversion"/>
  </si>
  <si>
    <t>频率 f/KHz</t>
    <phoneticPr fontId="1" type="noConversion"/>
  </si>
  <si>
    <t>电压 U0/V</t>
    <phoneticPr fontId="1" type="noConversion"/>
  </si>
  <si>
    <t>电流 I/mA</t>
    <phoneticPr fontId="1" type="noConversion"/>
  </si>
  <si>
    <t>f1</t>
    <phoneticPr fontId="1" type="noConversion"/>
  </si>
  <si>
    <t>f2</t>
    <phoneticPr fontId="1" type="noConversion"/>
  </si>
  <si>
    <t>f0</t>
    <phoneticPr fontId="1" type="noConversion"/>
  </si>
  <si>
    <t>待测量/频率</t>
    <phoneticPr fontId="1" type="noConversion"/>
  </si>
  <si>
    <t>f/kHz</t>
    <phoneticPr fontId="1" type="noConversion"/>
  </si>
  <si>
    <t>UL/V</t>
    <phoneticPr fontId="1" type="noConversion"/>
  </si>
  <si>
    <t>Uc/V</t>
    <phoneticPr fontId="1" type="noConversion"/>
  </si>
  <si>
    <t>U0/V</t>
    <phoneticPr fontId="1" type="noConversion"/>
  </si>
  <si>
    <t>UR</t>
    <phoneticPr fontId="1" type="noConversion"/>
  </si>
  <si>
    <t>Q</t>
    <phoneticPr fontId="1" type="noConversion"/>
  </si>
  <si>
    <t>mH</t>
    <phoneticPr fontId="1" type="noConversion"/>
  </si>
  <si>
    <t>f0 理论值</t>
    <phoneticPr fontId="1" type="noConversion"/>
  </si>
  <si>
    <t>kHz</t>
    <phoneticPr fontId="1" type="noConversion"/>
  </si>
  <si>
    <t>电容 C</t>
    <phoneticPr fontId="1" type="noConversion"/>
  </si>
  <si>
    <t>μF</t>
    <phoneticPr fontId="1" type="noConversion"/>
  </si>
  <si>
    <t>Q 误差</t>
    <phoneticPr fontId="1" type="noConversion"/>
  </si>
  <si>
    <t>f0 误差</t>
    <phoneticPr fontId="1" type="noConversion"/>
  </si>
  <si>
    <t>Q 理论值</t>
    <phoneticPr fontId="1" type="noConversion"/>
  </si>
  <si>
    <t xml:space="preserve">电感 L </t>
    <phoneticPr fontId="1" type="noConversion"/>
  </si>
  <si>
    <t>请修改黄色内容</t>
    <phoneticPr fontId="1" type="noConversion"/>
  </si>
  <si>
    <t>不要修改红色内容</t>
    <phoneticPr fontId="1" type="noConversion"/>
  </si>
  <si>
    <r>
      <rPr>
        <b/>
        <sz val="20"/>
        <rFont val="等线"/>
        <family val="3"/>
        <charset val="134"/>
        <scheme val="minor"/>
      </rPr>
      <t>请修改</t>
    </r>
    <r>
      <rPr>
        <b/>
        <sz val="20"/>
        <color rgb="FFFFC000"/>
        <rFont val="等线"/>
        <family val="3"/>
        <charset val="134"/>
        <scheme val="minor"/>
      </rPr>
      <t>黄色单元格</t>
    </r>
    <r>
      <rPr>
        <b/>
        <sz val="20"/>
        <rFont val="等线"/>
        <family val="3"/>
        <charset val="134"/>
        <scheme val="minor"/>
      </rPr>
      <t>内容为自己的数据，不要修改</t>
    </r>
    <r>
      <rPr>
        <b/>
        <sz val="20"/>
        <color rgb="FFFF0000"/>
        <rFont val="等线"/>
        <family val="3"/>
        <charset val="134"/>
        <scheme val="minor"/>
      </rPr>
      <t>红色单元格</t>
    </r>
    <r>
      <rPr>
        <b/>
        <sz val="20"/>
        <rFont val="等线"/>
        <family val="3"/>
        <charset val="134"/>
        <scheme val="minor"/>
      </rPr>
      <t>内容</t>
    </r>
    <r>
      <rPr>
        <b/>
        <sz val="20"/>
        <color rgb="FFFF0000"/>
        <rFont val="等线"/>
        <family val="3"/>
        <charset val="134"/>
        <scheme val="minor"/>
      </rPr>
      <t>，Q的计算可能有误，注意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</si>
</sst>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00_);[Red]\(0.000\)"/>
    <numFmt numFmtId="178" formatCode="0_);[Red]\(0\)"/>
    <numFmt numFmtId="179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1"/>
      <color rgb="FFFF0000"/>
      <name val="等线"/>
      <family val="3"/>
      <charset val="134"/>
      <scheme val="minor"/>
    </font>
    <font>
      <b/>
      <sz val="20"/>
      <color rgb="FFFF0000"/>
      <name val="等线"/>
      <family val="3"/>
      <charset val="134"/>
      <scheme val="minor"/>
    </font>
    <font>
      <b/>
      <sz val="20"/>
      <name val="等线"/>
      <family val="3"/>
      <charset val="134"/>
      <scheme val="minor"/>
    </font>
    <font>
      <b/>
      <sz val="20"/>
      <color rgb="FFFFC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505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medium">
        <color auto="1"/>
      </bottom>
      <diagonal/>
    </border>
    <border>
      <left style="thin">
        <color theme="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theme="0"/>
      </right>
      <top/>
      <bottom style="thin">
        <color auto="1"/>
      </bottom>
      <diagonal/>
    </border>
    <border>
      <left style="thin">
        <color theme="0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ck">
        <color auto="1"/>
      </top>
      <bottom style="thick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medium">
        <color auto="1"/>
      </bottom>
      <diagonal/>
    </border>
    <border>
      <left style="thin">
        <color theme="0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Down="1">
      <left style="thin">
        <color auto="1"/>
      </left>
      <right style="thin">
        <color theme="0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theme="0"/>
      </left>
      <right/>
      <top style="thick">
        <color auto="1"/>
      </top>
      <bottom style="thick">
        <color auto="1"/>
      </bottom>
      <diagonal/>
    </border>
    <border>
      <left/>
      <right style="thin">
        <color theme="0"/>
      </right>
      <top style="thick">
        <color auto="1"/>
      </top>
      <bottom style="thick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/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8" fontId="2" fillId="0" borderId="13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0" fontId="2" fillId="0" borderId="15" xfId="0" applyNumberFormat="1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176" fontId="0" fillId="0" borderId="16" xfId="0" applyNumberFormat="1" applyBorder="1" applyAlignment="1">
      <alignment horizontal="left" vertical="center"/>
    </xf>
    <xf numFmtId="176" fontId="2" fillId="0" borderId="16" xfId="0" applyNumberFormat="1" applyFont="1" applyBorder="1" applyAlignment="1">
      <alignment horizontal="right" vertical="center"/>
    </xf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76" fontId="2" fillId="0" borderId="18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/>
    </xf>
    <xf numFmtId="11" fontId="2" fillId="0" borderId="14" xfId="0" applyNumberFormat="1" applyFon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8" fontId="0" fillId="2" borderId="10" xfId="0" applyNumberFormat="1" applyFill="1" applyBorder="1" applyAlignment="1">
      <alignment horizontal="center" vertical="center"/>
    </xf>
    <xf numFmtId="177" fontId="0" fillId="2" borderId="11" xfId="0" applyNumberFormat="1" applyFill="1" applyBorder="1" applyAlignment="1">
      <alignment horizontal="center" vertical="center"/>
    </xf>
    <xf numFmtId="178" fontId="0" fillId="2" borderId="6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8" fontId="0" fillId="2" borderId="8" xfId="0" applyNumberForma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6" fontId="0" fillId="2" borderId="16" xfId="0" applyNumberFormat="1" applyFill="1" applyBorder="1" applyAlignment="1">
      <alignment horizontal="right" vertical="center"/>
    </xf>
    <xf numFmtId="0" fontId="0" fillId="2" borderId="16" xfId="0" applyFill="1" applyBorder="1" applyAlignment="1">
      <alignment horizontal="right" vertical="center"/>
    </xf>
    <xf numFmtId="177" fontId="0" fillId="2" borderId="19" xfId="0" applyNumberFormat="1" applyFill="1" applyBorder="1" applyAlignment="1">
      <alignment horizontal="center" vertical="center"/>
    </xf>
    <xf numFmtId="177" fontId="0" fillId="2" borderId="20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6" fontId="0" fillId="2" borderId="11" xfId="0" applyNumberFormat="1" applyFill="1" applyBorder="1" applyAlignment="1">
      <alignment horizontal="center" vertical="center"/>
    </xf>
    <xf numFmtId="176" fontId="0" fillId="2" borderId="12" xfId="0" applyNumberFormat="1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176" fontId="0" fillId="3" borderId="9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6" fontId="0" fillId="3" borderId="7" xfId="0" applyNumberFormat="1" applyFill="1" applyBorder="1" applyAlignment="1">
      <alignment horizontal="center" vertical="center"/>
    </xf>
    <xf numFmtId="179" fontId="3" fillId="3" borderId="2" xfId="0" applyNumberFormat="1" applyFont="1" applyFill="1" applyBorder="1" applyAlignment="1">
      <alignment horizontal="center" vertical="center"/>
    </xf>
    <xf numFmtId="177" fontId="3" fillId="3" borderId="11" xfId="0" applyNumberFormat="1" applyFont="1" applyFill="1" applyBorder="1" applyAlignment="1">
      <alignment horizontal="center" vertical="center"/>
    </xf>
    <xf numFmtId="10" fontId="3" fillId="3" borderId="12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10" fontId="3" fillId="3" borderId="7" xfId="0" applyNumberFormat="1" applyFont="1" applyFill="1" applyBorder="1" applyAlignment="1">
      <alignment horizontal="center" vertical="center"/>
    </xf>
    <xf numFmtId="177" fontId="3" fillId="3" borderId="2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176" fontId="0" fillId="3" borderId="16" xfId="0" applyNumberFormat="1" applyFill="1" applyBorder="1" applyAlignment="1">
      <alignment horizontal="right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25" xfId="0" applyNumberForma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0" fontId="0" fillId="3" borderId="23" xfId="0" applyNumberFormat="1" applyFill="1" applyBorder="1" applyAlignment="1">
      <alignment horizontal="center" vertical="center"/>
    </xf>
    <xf numFmtId="10" fontId="0" fillId="3" borderId="24" xfId="0" applyNumberFormat="1" applyFill="1" applyBorder="1" applyAlignment="1">
      <alignment horizontal="center" vertical="center"/>
    </xf>
    <xf numFmtId="176" fontId="0" fillId="3" borderId="23" xfId="0" applyNumberFormat="1" applyFill="1" applyBorder="1" applyAlignment="1">
      <alignment horizontal="center" vertical="center"/>
    </xf>
    <xf numFmtId="176" fontId="0" fillId="3" borderId="24" xfId="0" applyNumberFormat="1" applyFill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6" fontId="5" fillId="0" borderId="26" xfId="0" applyNumberFormat="1" applyFont="1" applyBorder="1" applyAlignment="1">
      <alignment vertical="center"/>
    </xf>
    <xf numFmtId="176" fontId="5" fillId="0" borderId="27" xfId="0" applyNumberFormat="1" applyFont="1" applyBorder="1" applyAlignment="1">
      <alignment vertical="center"/>
    </xf>
    <xf numFmtId="176" fontId="5" fillId="0" borderId="28" xfId="0" applyNumberFormat="1" applyFont="1" applyBorder="1" applyAlignment="1">
      <alignment vertical="center"/>
    </xf>
    <xf numFmtId="176" fontId="5" fillId="0" borderId="29" xfId="0" applyNumberFormat="1" applyFont="1" applyBorder="1" applyAlignment="1">
      <alignment vertical="center"/>
    </xf>
    <xf numFmtId="176" fontId="5" fillId="0" borderId="30" xfId="0" applyNumberFormat="1" applyFont="1" applyBorder="1" applyAlignment="1">
      <alignment vertical="center"/>
    </xf>
    <xf numFmtId="176" fontId="5" fillId="0" borderId="3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感抗特性曲线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Sheet1!$B$4:$B$11</c:f>
              <c:numCache>
                <c:formatCode>0_);[Red]\(0\)</c:formatCode>
                <c:ptCount val="8"/>
              </c:numCache>
            </c:numRef>
          </c:xVal>
          <c:yVal>
            <c:numRef>
              <c:f>Sheet1!$F$4:$F$11</c:f>
              <c:numCache>
                <c:formatCode>0.000_);[Red]\(0.000\)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ACC-4073-BA57-4BD3466DB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2984128"/>
        <c:axId val="1642977408"/>
      </c:scatterChart>
      <c:valAx>
        <c:axId val="1642984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977408"/>
        <c:crosses val="autoZero"/>
        <c:crossBetween val="midCat"/>
      </c:valAx>
      <c:valAx>
        <c:axId val="1642977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00_);[Red]\(0.0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2984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容抗特性曲线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Sheet1!$B$15:$B$22</c:f>
              <c:numCache>
                <c:formatCode>0_);[Red]\(0\)</c:formatCode>
                <c:ptCount val="8"/>
              </c:numCache>
            </c:numRef>
          </c:xVal>
          <c:yVal>
            <c:numRef>
              <c:f>Sheet1!$F$15:$F$22</c:f>
              <c:numCache>
                <c:formatCode>0.000_);[Red]\(0.000\)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F6F-487F-979E-85B16AA5E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8804992"/>
        <c:axId val="1748807392"/>
      </c:scatterChart>
      <c:valAx>
        <c:axId val="1748804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48807392"/>
        <c:crosses val="autoZero"/>
        <c:crossBetween val="midCat"/>
      </c:valAx>
      <c:valAx>
        <c:axId val="1748807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00_);[Red]\(0.0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48804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f-U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Sheet1!$T$15:$T$27</c:f>
              <c:numCache>
                <c:formatCode>0.00_);[Red]\(0.00\)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xVal>
          <c:yVal>
            <c:numRef>
              <c:f>Sheet1!$U$15:$U$27</c:f>
              <c:numCache>
                <c:formatCode>0.00_);[Red]\(0.00\)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0B7-4ADD-8B31-B7D8010F2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420800"/>
        <c:axId val="1747412640"/>
      </c:scatterChart>
      <c:valAx>
        <c:axId val="1747420800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47412640"/>
        <c:crosses val="autoZero"/>
        <c:crossBetween val="midCat"/>
      </c:valAx>
      <c:valAx>
        <c:axId val="174741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47420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f-I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Sheet1!$T$15:$T$27</c:f>
              <c:numCache>
                <c:formatCode>0.00_);[Red]\(0.00\)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xVal>
          <c:yVal>
            <c:numRef>
              <c:f>Sheet1!$V$15:$V$27</c:f>
              <c:numCache>
                <c:formatCode>0.00_);[Red]\(0.00\)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6E4-4248-B981-AD0F405CB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1269296"/>
        <c:axId val="1821267376"/>
      </c:scatterChart>
      <c:valAx>
        <c:axId val="18212692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1267376"/>
        <c:crosses val="autoZero"/>
        <c:crossBetween val="midCat"/>
      </c:valAx>
      <c:valAx>
        <c:axId val="182126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12692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87966</xdr:colOff>
      <xdr:row>22</xdr:row>
      <xdr:rowOff>123264</xdr:rowOff>
    </xdr:from>
    <xdr:to>
      <xdr:col>4</xdr:col>
      <xdr:colOff>496607</xdr:colOff>
      <xdr:row>37</xdr:row>
      <xdr:rowOff>41835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87AE9128-09D7-C0E8-8F74-EEAA8BC2EC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621180</xdr:colOff>
      <xdr:row>22</xdr:row>
      <xdr:rowOff>119155</xdr:rowOff>
    </xdr:from>
    <xdr:to>
      <xdr:col>9</xdr:col>
      <xdr:colOff>30630</xdr:colOff>
      <xdr:row>37</xdr:row>
      <xdr:rowOff>100105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4A18D2B3-E3F1-7915-0A72-D3C26DC1AC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28014</xdr:colOff>
      <xdr:row>22</xdr:row>
      <xdr:rowOff>29883</xdr:rowOff>
    </xdr:from>
    <xdr:to>
      <xdr:col>16</xdr:col>
      <xdr:colOff>122517</xdr:colOff>
      <xdr:row>37</xdr:row>
      <xdr:rowOff>2055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3E746FC3-E0D0-C954-9D6F-66BD974C14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44824</xdr:colOff>
      <xdr:row>38</xdr:row>
      <xdr:rowOff>4294</xdr:rowOff>
    </xdr:from>
    <xdr:to>
      <xdr:col>16</xdr:col>
      <xdr:colOff>142502</xdr:colOff>
      <xdr:row>53</xdr:row>
      <xdr:rowOff>58083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9A085E46-4243-45B7-A46F-88B16BE9E6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28"/>
  <sheetViews>
    <sheetView tabSelected="1" topLeftCell="B1" zoomScale="85" zoomScaleNormal="85" workbookViewId="0">
      <selection activeCell="B1" sqref="B1"/>
    </sheetView>
  </sheetViews>
  <sheetFormatPr defaultColWidth="9" defaultRowHeight="14" x14ac:dyDescent="0.3"/>
  <cols>
    <col min="1" max="1" width="9" style="1"/>
    <col min="2" max="8" width="15.58203125" style="1" customWidth="1"/>
    <col min="9" max="10" width="9" style="1"/>
    <col min="11" max="24" width="10.58203125" style="1" customWidth="1"/>
    <col min="25" max="16384" width="9" style="1"/>
  </cols>
  <sheetData>
    <row r="1" spans="2:24" ht="30.5" customHeight="1" x14ac:dyDescent="0.3">
      <c r="B1" s="68" t="s">
        <v>37</v>
      </c>
      <c r="C1" s="69"/>
      <c r="D1" s="69"/>
      <c r="E1" s="69"/>
      <c r="F1" s="69"/>
      <c r="G1" s="69"/>
      <c r="H1" s="70"/>
      <c r="W1" s="59" t="s">
        <v>35</v>
      </c>
    </row>
    <row r="2" spans="2:24" ht="20.149999999999999" customHeight="1" thickBot="1" x14ac:dyDescent="0.35">
      <c r="B2" s="71"/>
      <c r="C2" s="72"/>
      <c r="D2" s="72"/>
      <c r="E2" s="72"/>
      <c r="F2" s="72"/>
      <c r="G2" s="72"/>
      <c r="H2" s="73"/>
      <c r="K2" s="2"/>
      <c r="L2" s="2"/>
      <c r="M2" s="2"/>
      <c r="S2" s="2"/>
      <c r="T2" s="2"/>
      <c r="U2" s="2"/>
      <c r="W2" s="59" t="s">
        <v>36</v>
      </c>
    </row>
    <row r="3" spans="2:24" ht="20.149999999999999" customHeight="1" thickTop="1" thickBot="1" x14ac:dyDescent="0.35">
      <c r="B3" s="10" t="s">
        <v>1</v>
      </c>
      <c r="C3" s="11" t="s">
        <v>2</v>
      </c>
      <c r="D3" s="11" t="s">
        <v>3</v>
      </c>
      <c r="E3" s="11" t="s">
        <v>6</v>
      </c>
      <c r="F3" s="11" t="s">
        <v>4</v>
      </c>
      <c r="G3" s="11" t="s">
        <v>5</v>
      </c>
      <c r="H3" s="12" t="s">
        <v>0</v>
      </c>
      <c r="K3" s="18" t="s">
        <v>11</v>
      </c>
      <c r="L3" s="36">
        <v>100</v>
      </c>
      <c r="M3" s="17" t="s">
        <v>10</v>
      </c>
      <c r="O3" s="18" t="s">
        <v>34</v>
      </c>
      <c r="P3" s="36">
        <v>1</v>
      </c>
      <c r="Q3" s="17" t="s">
        <v>26</v>
      </c>
      <c r="S3" s="16" t="s">
        <v>29</v>
      </c>
      <c r="T3" s="37">
        <v>5.0000000000000001E-3</v>
      </c>
      <c r="U3" s="17" t="s">
        <v>30</v>
      </c>
    </row>
    <row r="4" spans="2:24" ht="20.149999999999999" customHeight="1" x14ac:dyDescent="0.3">
      <c r="B4" s="30"/>
      <c r="C4" s="31"/>
      <c r="D4" s="31"/>
      <c r="E4" s="49">
        <f>C4/$L$3*1000</f>
        <v>0</v>
      </c>
      <c r="F4" s="49" t="e">
        <f>D4/E4*1000</f>
        <v>#DIV/0!</v>
      </c>
      <c r="G4" s="49">
        <f>2*PI()*B4</f>
        <v>0</v>
      </c>
      <c r="H4" s="52" t="e">
        <f t="shared" ref="H4:H11" si="0">ABS(F4-G4)/G4</f>
        <v>#DIV/0!</v>
      </c>
      <c r="K4" s="9"/>
      <c r="L4" s="9"/>
      <c r="M4" s="9"/>
      <c r="O4" s="19"/>
      <c r="S4" s="9"/>
      <c r="T4" s="9"/>
      <c r="U4" s="9"/>
    </row>
    <row r="5" spans="2:24" ht="20.149999999999999" customHeight="1" thickBot="1" x14ac:dyDescent="0.35">
      <c r="B5" s="32"/>
      <c r="C5" s="33"/>
      <c r="D5" s="33"/>
      <c r="E5" s="51">
        <f t="shared" ref="E5:E11" si="1">C5/$L$3*1000</f>
        <v>0</v>
      </c>
      <c r="F5" s="51" t="e">
        <f t="shared" ref="F5:F11" si="2">D5/E5*1000</f>
        <v>#DIV/0!</v>
      </c>
      <c r="G5" s="51">
        <f t="shared" ref="G5:G11" si="3">2*PI()*B5</f>
        <v>0</v>
      </c>
      <c r="H5" s="52" t="e">
        <f t="shared" si="0"/>
        <v>#DIV/0!</v>
      </c>
      <c r="K5" s="2"/>
      <c r="L5" s="2"/>
      <c r="M5" s="2"/>
      <c r="N5" s="2"/>
      <c r="O5" s="20"/>
      <c r="P5" s="2"/>
      <c r="Q5" s="2"/>
      <c r="R5" s="2"/>
      <c r="S5" s="2"/>
      <c r="T5" s="2"/>
      <c r="U5" s="2"/>
      <c r="V5" s="2"/>
      <c r="W5" s="2"/>
      <c r="X5" s="2"/>
    </row>
    <row r="6" spans="2:24" ht="20.149999999999999" customHeight="1" thickBot="1" x14ac:dyDescent="0.35">
      <c r="B6" s="32"/>
      <c r="C6" s="33"/>
      <c r="D6" s="33"/>
      <c r="E6" s="51">
        <f t="shared" si="1"/>
        <v>0</v>
      </c>
      <c r="F6" s="51" t="e">
        <f t="shared" si="2"/>
        <v>#DIV/0!</v>
      </c>
      <c r="G6" s="51">
        <f t="shared" si="3"/>
        <v>0</v>
      </c>
      <c r="H6" s="52" t="e">
        <f t="shared" si="0"/>
        <v>#DIV/0!</v>
      </c>
      <c r="K6" s="66"/>
      <c r="L6" s="60"/>
      <c r="M6" s="60"/>
      <c r="N6" s="60"/>
      <c r="O6" s="26" t="s">
        <v>16</v>
      </c>
      <c r="P6" s="67"/>
      <c r="Q6" s="67"/>
      <c r="R6" s="11" t="s">
        <v>18</v>
      </c>
      <c r="S6" s="67"/>
      <c r="T6" s="67"/>
      <c r="U6" s="11" t="s">
        <v>17</v>
      </c>
      <c r="V6" s="60"/>
      <c r="W6" s="60"/>
      <c r="X6" s="61"/>
    </row>
    <row r="7" spans="2:24" ht="20.149999999999999" customHeight="1" x14ac:dyDescent="0.3">
      <c r="B7" s="32"/>
      <c r="C7" s="33"/>
      <c r="D7" s="33"/>
      <c r="E7" s="51">
        <f t="shared" si="1"/>
        <v>0</v>
      </c>
      <c r="F7" s="51" t="e">
        <f t="shared" si="2"/>
        <v>#DIV/0!</v>
      </c>
      <c r="G7" s="51">
        <f t="shared" si="3"/>
        <v>0</v>
      </c>
      <c r="H7" s="52" t="e">
        <f t="shared" si="0"/>
        <v>#DIV/0!</v>
      </c>
      <c r="J7" s="1" t="s">
        <v>12</v>
      </c>
      <c r="K7" s="22" t="s">
        <v>13</v>
      </c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9"/>
    </row>
    <row r="8" spans="2:24" ht="20.149999999999999" customHeight="1" x14ac:dyDescent="0.3">
      <c r="B8" s="32"/>
      <c r="C8" s="33"/>
      <c r="D8" s="33"/>
      <c r="E8" s="51">
        <f t="shared" si="1"/>
        <v>0</v>
      </c>
      <c r="F8" s="51" t="e">
        <f t="shared" si="2"/>
        <v>#DIV/0!</v>
      </c>
      <c r="G8" s="51">
        <f t="shared" si="3"/>
        <v>0</v>
      </c>
      <c r="H8" s="52" t="e">
        <f t="shared" si="0"/>
        <v>#DIV/0!</v>
      </c>
      <c r="K8" s="23" t="s">
        <v>14</v>
      </c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1"/>
    </row>
    <row r="9" spans="2:24" ht="20.149999999999999" customHeight="1" thickBot="1" x14ac:dyDescent="0.35">
      <c r="B9" s="32"/>
      <c r="C9" s="33"/>
      <c r="D9" s="33"/>
      <c r="E9" s="51">
        <f t="shared" si="1"/>
        <v>0</v>
      </c>
      <c r="F9" s="51" t="e">
        <f t="shared" si="2"/>
        <v>#DIV/0!</v>
      </c>
      <c r="G9" s="51">
        <f t="shared" si="3"/>
        <v>0</v>
      </c>
      <c r="H9" s="52" t="e">
        <f t="shared" si="0"/>
        <v>#DIV/0!</v>
      </c>
      <c r="K9" s="24" t="s">
        <v>15</v>
      </c>
      <c r="L9" s="44">
        <f>L8/$L$3*1000</f>
        <v>0</v>
      </c>
      <c r="M9" s="44">
        <f t="shared" ref="M9:X9" si="4">M8/$L$3*1000</f>
        <v>0</v>
      </c>
      <c r="N9" s="44">
        <f t="shared" si="4"/>
        <v>0</v>
      </c>
      <c r="O9" s="44">
        <f t="shared" si="4"/>
        <v>0</v>
      </c>
      <c r="P9" s="44">
        <f t="shared" si="4"/>
        <v>0</v>
      </c>
      <c r="Q9" s="44">
        <f t="shared" si="4"/>
        <v>0</v>
      </c>
      <c r="R9" s="44">
        <f t="shared" si="4"/>
        <v>0</v>
      </c>
      <c r="S9" s="44">
        <f t="shared" si="4"/>
        <v>0</v>
      </c>
      <c r="T9" s="44">
        <f t="shared" si="4"/>
        <v>0</v>
      </c>
      <c r="U9" s="44">
        <f t="shared" si="4"/>
        <v>0</v>
      </c>
      <c r="V9" s="44">
        <f t="shared" si="4"/>
        <v>0</v>
      </c>
      <c r="W9" s="44">
        <f t="shared" si="4"/>
        <v>0</v>
      </c>
      <c r="X9" s="45">
        <f t="shared" si="4"/>
        <v>0</v>
      </c>
    </row>
    <row r="10" spans="2:24" ht="20.149999999999999" customHeight="1" x14ac:dyDescent="0.3">
      <c r="B10" s="32"/>
      <c r="C10" s="33"/>
      <c r="D10" s="33"/>
      <c r="E10" s="51">
        <f t="shared" si="1"/>
        <v>0</v>
      </c>
      <c r="F10" s="51" t="e">
        <f t="shared" si="2"/>
        <v>#DIV/0!</v>
      </c>
      <c r="G10" s="51">
        <f t="shared" si="3"/>
        <v>0</v>
      </c>
      <c r="H10" s="52" t="e">
        <f t="shared" si="0"/>
        <v>#DIV/0!</v>
      </c>
      <c r="K10" s="9"/>
      <c r="L10" s="9"/>
      <c r="M10" s="9"/>
      <c r="N10" s="9"/>
      <c r="O10" s="21"/>
      <c r="P10" s="9"/>
      <c r="Q10" s="9"/>
      <c r="R10" s="9"/>
      <c r="S10" s="9"/>
      <c r="T10" s="9"/>
      <c r="U10" s="9"/>
      <c r="V10" s="9"/>
      <c r="W10" s="9"/>
      <c r="X10" s="9"/>
    </row>
    <row r="11" spans="2:24" ht="20.149999999999999" customHeight="1" thickBot="1" x14ac:dyDescent="0.35">
      <c r="B11" s="34"/>
      <c r="C11" s="35"/>
      <c r="D11" s="35"/>
      <c r="E11" s="53">
        <f t="shared" si="1"/>
        <v>0</v>
      </c>
      <c r="F11" s="53" t="e">
        <f t="shared" si="2"/>
        <v>#DIV/0!</v>
      </c>
      <c r="G11" s="53">
        <f t="shared" si="3"/>
        <v>0</v>
      </c>
      <c r="H11" s="54" t="e">
        <f t="shared" si="0"/>
        <v>#DIV/0!</v>
      </c>
      <c r="O11" s="19"/>
    </row>
    <row r="12" spans="2:24" ht="20.149999999999999" customHeight="1" x14ac:dyDescent="0.3">
      <c r="B12" s="3"/>
      <c r="C12" s="4"/>
      <c r="D12" s="4"/>
      <c r="E12" s="4"/>
      <c r="F12" s="4"/>
      <c r="G12" s="4"/>
      <c r="H12" s="5"/>
      <c r="O12" s="19"/>
    </row>
    <row r="13" spans="2:24" ht="20.149999999999999" customHeight="1" thickBot="1" x14ac:dyDescent="0.35">
      <c r="B13" s="6"/>
      <c r="C13" s="7"/>
      <c r="D13" s="7"/>
      <c r="E13" s="7"/>
      <c r="F13" s="7"/>
      <c r="G13" s="7"/>
      <c r="H13" s="8"/>
      <c r="K13" s="2"/>
      <c r="L13" s="2"/>
      <c r="M13" s="2"/>
      <c r="N13" s="2"/>
      <c r="O13" s="19"/>
      <c r="T13" s="2"/>
      <c r="U13" s="2"/>
      <c r="V13" s="2"/>
    </row>
    <row r="14" spans="2:24" ht="20.149999999999999" customHeight="1" thickTop="1" thickBot="1" x14ac:dyDescent="0.35">
      <c r="B14" s="13" t="s">
        <v>1</v>
      </c>
      <c r="C14" s="14" t="s">
        <v>2</v>
      </c>
      <c r="D14" s="14" t="s">
        <v>9</v>
      </c>
      <c r="E14" s="14" t="s">
        <v>6</v>
      </c>
      <c r="F14" s="14" t="s">
        <v>7</v>
      </c>
      <c r="G14" s="14" t="s">
        <v>8</v>
      </c>
      <c r="H14" s="15" t="s">
        <v>0</v>
      </c>
      <c r="K14" s="10" t="s">
        <v>19</v>
      </c>
      <c r="L14" s="11" t="s">
        <v>16</v>
      </c>
      <c r="M14" s="11" t="s">
        <v>18</v>
      </c>
      <c r="N14" s="12" t="s">
        <v>17</v>
      </c>
      <c r="O14" s="19"/>
      <c r="P14" s="16" t="s">
        <v>27</v>
      </c>
      <c r="Q14" s="55">
        <f>1/(2*PI()*SQRT(P3*0.001*T3))</f>
        <v>71.176254341717694</v>
      </c>
      <c r="R14" s="17" t="s">
        <v>28</v>
      </c>
      <c r="T14" s="25" t="str" cm="1">
        <f t="array" ref="T14:T27">TRANSPOSE(K7:X7)</f>
        <v>频率 f/KHz</v>
      </c>
      <c r="U14" s="25" t="str" cm="1">
        <f t="array" ref="U14:U27">TRANSPOSE(K8:X8)</f>
        <v>电压 U0/V</v>
      </c>
      <c r="V14" s="25" t="str" cm="1">
        <f t="array" ref="V14:V27">TRANSPOSE(K9:X9)</f>
        <v>电流 I/mA</v>
      </c>
    </row>
    <row r="15" spans="2:24" ht="20.149999999999999" customHeight="1" thickBot="1" x14ac:dyDescent="0.35">
      <c r="B15" s="30"/>
      <c r="C15" s="31"/>
      <c r="D15" s="31"/>
      <c r="E15" s="49">
        <f>C15/$L$3*1000</f>
        <v>0</v>
      </c>
      <c r="F15" s="49" t="e">
        <f>D15/E15*1000</f>
        <v>#DIV/0!</v>
      </c>
      <c r="G15" s="49" t="e">
        <f>1/(2*3.14*5*0.000001*B15)</f>
        <v>#DIV/0!</v>
      </c>
      <c r="H15" s="50" t="e">
        <f>ABS(F15-G15)/G15</f>
        <v>#DIV/0!</v>
      </c>
      <c r="K15" s="29" t="s">
        <v>20</v>
      </c>
      <c r="L15" s="42"/>
      <c r="M15" s="42"/>
      <c r="N15" s="43"/>
      <c r="O15" s="19"/>
      <c r="T15" s="56">
        <v>0</v>
      </c>
      <c r="U15" s="56">
        <v>0</v>
      </c>
      <c r="V15" s="56">
        <v>0</v>
      </c>
    </row>
    <row r="16" spans="2:24" ht="20.149999999999999" customHeight="1" thickTop="1" thickBot="1" x14ac:dyDescent="0.35">
      <c r="B16" s="32"/>
      <c r="C16" s="33"/>
      <c r="D16" s="33"/>
      <c r="E16" s="51">
        <f t="shared" ref="E16:E22" si="5">C16/$L$3*1000</f>
        <v>0</v>
      </c>
      <c r="F16" s="51" t="e">
        <f t="shared" ref="F16:F22" si="6">D16/E16*1000</f>
        <v>#DIV/0!</v>
      </c>
      <c r="G16" s="51" t="e">
        <f t="shared" ref="G16:G22" si="7">1/(2*3.14*5*0.000001*B16)</f>
        <v>#DIV/0!</v>
      </c>
      <c r="H16" s="52" t="e">
        <f t="shared" ref="H16:H22" si="8">ABS(F16-G16)/G16</f>
        <v>#DIV/0!</v>
      </c>
      <c r="K16" s="23" t="s">
        <v>21</v>
      </c>
      <c r="L16" s="40"/>
      <c r="M16" s="40"/>
      <c r="N16" s="41"/>
      <c r="O16" s="19"/>
      <c r="P16" s="16" t="s">
        <v>32</v>
      </c>
      <c r="Q16" s="62">
        <f>ABS(Q14-M15)/Q14</f>
        <v>1</v>
      </c>
      <c r="R16" s="63"/>
      <c r="T16" s="57">
        <v>0</v>
      </c>
      <c r="U16" s="57">
        <v>0</v>
      </c>
      <c r="V16" s="57">
        <v>0</v>
      </c>
    </row>
    <row r="17" spans="2:22" ht="20.149999999999999" customHeight="1" thickTop="1" thickBot="1" x14ac:dyDescent="0.35">
      <c r="B17" s="32"/>
      <c r="C17" s="33"/>
      <c r="D17" s="33"/>
      <c r="E17" s="51">
        <f t="shared" si="5"/>
        <v>0</v>
      </c>
      <c r="F17" s="51" t="e">
        <f t="shared" si="6"/>
        <v>#DIV/0!</v>
      </c>
      <c r="G17" s="51" t="e">
        <f t="shared" si="7"/>
        <v>#DIV/0!</v>
      </c>
      <c r="H17" s="52" t="e">
        <f t="shared" si="8"/>
        <v>#DIV/0!</v>
      </c>
      <c r="K17" s="23" t="s">
        <v>22</v>
      </c>
      <c r="L17" s="40"/>
      <c r="M17" s="40"/>
      <c r="N17" s="41"/>
      <c r="O17" s="19"/>
      <c r="T17" s="57">
        <v>0</v>
      </c>
      <c r="U17" s="57">
        <v>0</v>
      </c>
      <c r="V17" s="57">
        <v>0</v>
      </c>
    </row>
    <row r="18" spans="2:22" ht="20.149999999999999" customHeight="1" thickTop="1" thickBot="1" x14ac:dyDescent="0.35">
      <c r="B18" s="32"/>
      <c r="C18" s="33"/>
      <c r="D18" s="33"/>
      <c r="E18" s="51">
        <f t="shared" si="5"/>
        <v>0</v>
      </c>
      <c r="F18" s="51" t="e">
        <f t="shared" si="6"/>
        <v>#DIV/0!</v>
      </c>
      <c r="G18" s="51" t="e">
        <f t="shared" si="7"/>
        <v>#DIV/0!</v>
      </c>
      <c r="H18" s="52" t="e">
        <f t="shared" si="8"/>
        <v>#DIV/0!</v>
      </c>
      <c r="K18" s="23" t="s">
        <v>23</v>
      </c>
      <c r="L18" s="40"/>
      <c r="M18" s="40"/>
      <c r="N18" s="41"/>
      <c r="O18" s="19"/>
      <c r="P18" s="16" t="s">
        <v>33</v>
      </c>
      <c r="Q18" s="64">
        <f>1/L3*SQRT(P3*1000/T3)</f>
        <v>4.4721359549995796</v>
      </c>
      <c r="R18" s="65"/>
      <c r="T18" s="57">
        <v>0</v>
      </c>
      <c r="U18" s="57">
        <v>0</v>
      </c>
      <c r="V18" s="57">
        <v>0</v>
      </c>
    </row>
    <row r="19" spans="2:22" ht="20.149999999999999" customHeight="1" thickTop="1" thickBot="1" x14ac:dyDescent="0.35">
      <c r="B19" s="32"/>
      <c r="C19" s="33"/>
      <c r="D19" s="33"/>
      <c r="E19" s="51">
        <f t="shared" si="5"/>
        <v>0</v>
      </c>
      <c r="F19" s="51" t="e">
        <f t="shared" si="6"/>
        <v>#DIV/0!</v>
      </c>
      <c r="G19" s="51" t="e">
        <f t="shared" si="7"/>
        <v>#DIV/0!</v>
      </c>
      <c r="H19" s="52" t="e">
        <f t="shared" si="8"/>
        <v>#DIV/0!</v>
      </c>
      <c r="K19" s="23" t="s">
        <v>24</v>
      </c>
      <c r="L19" s="46">
        <f>L18*2</f>
        <v>0</v>
      </c>
      <c r="M19" s="46">
        <f t="shared" ref="M19:N19" si="9">M18*2</f>
        <v>0</v>
      </c>
      <c r="N19" s="47">
        <f t="shared" si="9"/>
        <v>0</v>
      </c>
      <c r="O19" s="19"/>
      <c r="T19" s="57">
        <v>0</v>
      </c>
      <c r="U19" s="57">
        <v>0</v>
      </c>
      <c r="V19" s="57">
        <v>0</v>
      </c>
    </row>
    <row r="20" spans="2:22" ht="20.149999999999999" customHeight="1" thickTop="1" thickBot="1" x14ac:dyDescent="0.35">
      <c r="B20" s="32"/>
      <c r="C20" s="33"/>
      <c r="D20" s="33"/>
      <c r="E20" s="51">
        <f t="shared" si="5"/>
        <v>0</v>
      </c>
      <c r="F20" s="51" t="e">
        <f t="shared" si="6"/>
        <v>#DIV/0!</v>
      </c>
      <c r="G20" s="51" t="e">
        <f t="shared" si="7"/>
        <v>#DIV/0!</v>
      </c>
      <c r="H20" s="52" t="e">
        <f t="shared" si="8"/>
        <v>#DIV/0!</v>
      </c>
      <c r="K20" s="24" t="s">
        <v>25</v>
      </c>
      <c r="L20" s="27"/>
      <c r="M20" s="48">
        <f>2*PI()*M15*P3/L3</f>
        <v>0</v>
      </c>
      <c r="N20" s="28"/>
      <c r="O20" s="19"/>
      <c r="P20" s="16" t="s">
        <v>31</v>
      </c>
      <c r="Q20" s="62">
        <f>ABS(Q18-M20)/Q18</f>
        <v>1</v>
      </c>
      <c r="R20" s="63"/>
      <c r="T20" s="57">
        <v>0</v>
      </c>
      <c r="U20" s="57">
        <v>0</v>
      </c>
      <c r="V20" s="57">
        <v>0</v>
      </c>
    </row>
    <row r="21" spans="2:22" ht="20.149999999999999" customHeight="1" x14ac:dyDescent="0.3">
      <c r="B21" s="32"/>
      <c r="C21" s="33"/>
      <c r="D21" s="33"/>
      <c r="E21" s="51">
        <f t="shared" si="5"/>
        <v>0</v>
      </c>
      <c r="F21" s="51" t="e">
        <f t="shared" si="6"/>
        <v>#DIV/0!</v>
      </c>
      <c r="G21" s="51" t="e">
        <f t="shared" si="7"/>
        <v>#DIV/0!</v>
      </c>
      <c r="H21" s="52" t="e">
        <f t="shared" si="8"/>
        <v>#DIV/0!</v>
      </c>
      <c r="K21" s="9"/>
      <c r="L21" s="9"/>
      <c r="M21" s="9"/>
      <c r="N21" s="9"/>
      <c r="O21" s="19"/>
      <c r="T21" s="57">
        <v>0</v>
      </c>
      <c r="U21" s="57">
        <v>0</v>
      </c>
      <c r="V21" s="57">
        <v>0</v>
      </c>
    </row>
    <row r="22" spans="2:22" ht="20.149999999999999" customHeight="1" thickBot="1" x14ac:dyDescent="0.35">
      <c r="B22" s="34"/>
      <c r="C22" s="35"/>
      <c r="D22" s="35"/>
      <c r="E22" s="53">
        <f t="shared" si="5"/>
        <v>0</v>
      </c>
      <c r="F22" s="53" t="e">
        <f t="shared" si="6"/>
        <v>#DIV/0!</v>
      </c>
      <c r="G22" s="53" t="e">
        <f t="shared" si="7"/>
        <v>#DIV/0!</v>
      </c>
      <c r="H22" s="54" t="e">
        <f t="shared" si="8"/>
        <v>#DIV/0!</v>
      </c>
      <c r="O22" s="19"/>
      <c r="T22" s="57">
        <v>0</v>
      </c>
      <c r="U22" s="57">
        <v>0</v>
      </c>
      <c r="V22" s="57">
        <v>0</v>
      </c>
    </row>
    <row r="23" spans="2:22" ht="20" customHeight="1" x14ac:dyDescent="0.3">
      <c r="B23" s="9"/>
      <c r="C23" s="9"/>
      <c r="D23" s="9"/>
      <c r="E23" s="9"/>
      <c r="F23" s="9"/>
      <c r="G23" s="9"/>
      <c r="H23" s="9"/>
      <c r="T23" s="57">
        <v>0</v>
      </c>
      <c r="U23" s="57">
        <v>0</v>
      </c>
      <c r="V23" s="57">
        <v>0</v>
      </c>
    </row>
    <row r="24" spans="2:22" ht="20" customHeight="1" x14ac:dyDescent="0.3">
      <c r="T24" s="57">
        <v>0</v>
      </c>
      <c r="U24" s="57">
        <v>0</v>
      </c>
      <c r="V24" s="57">
        <v>0</v>
      </c>
    </row>
    <row r="25" spans="2:22" ht="20" customHeight="1" x14ac:dyDescent="0.3">
      <c r="T25" s="57">
        <v>0</v>
      </c>
      <c r="U25" s="57">
        <v>0</v>
      </c>
      <c r="V25" s="57">
        <v>0</v>
      </c>
    </row>
    <row r="26" spans="2:22" ht="20" customHeight="1" x14ac:dyDescent="0.3">
      <c r="T26" s="57">
        <v>0</v>
      </c>
      <c r="U26" s="57">
        <v>0</v>
      </c>
      <c r="V26" s="57">
        <v>0</v>
      </c>
    </row>
    <row r="27" spans="2:22" ht="20" customHeight="1" thickBot="1" x14ac:dyDescent="0.35">
      <c r="T27" s="58">
        <v>0</v>
      </c>
      <c r="U27" s="58">
        <v>0</v>
      </c>
      <c r="V27" s="58">
        <v>0</v>
      </c>
    </row>
    <row r="28" spans="2:22" x14ac:dyDescent="0.3">
      <c r="T28" s="9"/>
      <c r="U28" s="9"/>
      <c r="V28" s="9"/>
    </row>
  </sheetData>
  <mergeCells count="7">
    <mergeCell ref="V6:X6"/>
    <mergeCell ref="Q16:R16"/>
    <mergeCell ref="Q18:R18"/>
    <mergeCell ref="Q20:R20"/>
    <mergeCell ref="K6:N6"/>
    <mergeCell ref="P6:Q6"/>
    <mergeCell ref="S6:T6"/>
  </mergeCells>
  <phoneticPr fontId="1" type="noConversion"/>
  <pageMargins left="0.7" right="0.7" top="0.75" bottom="0.75" header="0.3" footer="0.3"/>
  <pageSetup paperSize="9" scale="6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wangyunchao</dc:creator>
  <cp:lastModifiedBy>Fuxuan Zhang</cp:lastModifiedBy>
  <cp:lastPrinted>2024-11-24T06:59:43Z</cp:lastPrinted>
  <dcterms:created xsi:type="dcterms:W3CDTF">2015-06-05T18:19:34Z</dcterms:created>
  <dcterms:modified xsi:type="dcterms:W3CDTF">2024-12-16T03:26:53Z</dcterms:modified>
</cp:coreProperties>
</file>