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cision" sheetId="1" state="visible" r:id="rId1"/>
    <sheet xmlns:r="http://schemas.openxmlformats.org/officeDocument/2006/relationships" name="Controls" sheetId="2" state="visible" r:id="rId2"/>
    <sheet xmlns:r="http://schemas.openxmlformats.org/officeDocument/2006/relationships" name="Exceptions" sheetId="3" state="visible" r:id="rId3"/>
    <sheet xmlns:r="http://schemas.openxmlformats.org/officeDocument/2006/relationships" name="RiskCost" sheetId="4" state="visible" r:id="rId4"/>
    <sheet xmlns:r="http://schemas.openxmlformats.org/officeDocument/2006/relationships" name="NoGoldDecision" sheetId="5" state="visible" r:id="rId5"/>
    <sheet xmlns:r="http://schemas.openxmlformats.org/officeDocument/2006/relationships" name="Stress" sheetId="6" state="visible" r:id="rId6"/>
    <sheet xmlns:r="http://schemas.openxmlformats.org/officeDocument/2006/relationships" name="Reconciliation" sheetId="7" state="visible" r:id="rId7"/>
    <sheet xmlns:r="http://schemas.openxmlformats.org/officeDocument/2006/relationships" name="PathMetrics" sheetId="8" state="visible" r:id="rId8"/>
    <sheet xmlns:r="http://schemas.openxmlformats.org/officeDocument/2006/relationships" name="LinkedTotals" sheetId="9" state="visible" r:id="rId9"/>
    <sheet xmlns:r="http://schemas.openxmlformats.org/officeDocument/2006/relationships" name="Contributions" sheetId="10" state="visible" r:id="rId10"/>
    <sheet xmlns:r="http://schemas.openxmlformats.org/officeDocument/2006/relationships" name="RunEvidence" sheetId="11" state="visible" r:id="rId11"/>
    <sheet xmlns:r="http://schemas.openxmlformats.org/officeDocument/2006/relationships" name="WorkedExample" sheetId="12" state="visible" r:id="rId12"/>
  </sheets>
  <definedNames>
    <definedName name="_xlnm._FilterDatabase" localSheetId="0" hidden="1">'Decision'!$A$4:$C$10</definedName>
    <definedName name="_xlnm.Print_Titles" localSheetId="0">'Decision'!$1:$4</definedName>
    <definedName name="_xlnm._FilterDatabase" localSheetId="1" hidden="1">'Controls'!$A$4:$I$119</definedName>
    <definedName name="_xlnm.Print_Titles" localSheetId="1">'Controls'!$1:$4</definedName>
    <definedName name="_xlnm._FilterDatabase" localSheetId="2" hidden="1">'Exceptions'!$A$4:$J$9</definedName>
    <definedName name="_xlnm.Print_Titles" localSheetId="2">'Exceptions'!$1:$4</definedName>
    <definedName name="_xlnm._FilterDatabase" localSheetId="3" hidden="1">'RiskCost'!$A$4:$G$34</definedName>
    <definedName name="_xlnm.Print_Titles" localSheetId="3">'RiskCost'!$1:$4</definedName>
    <definedName name="_xlnm._FilterDatabase" localSheetId="4" hidden="1">'NoGoldDecision'!$A$4:$C$8</definedName>
    <definedName name="_xlnm.Print_Titles" localSheetId="4">'NoGoldDecision'!$1:$4</definedName>
    <definedName name="_xlnm._FilterDatabase" localSheetId="5" hidden="1">'Stress'!$A$4:$J$64</definedName>
    <definedName name="_xlnm.Print_Titles" localSheetId="5">'Stress'!$1:$4</definedName>
    <definedName name="_xlnm._FilterDatabase" localSheetId="6" hidden="1">'Reconciliation'!$A$4:$B$16</definedName>
    <definedName name="_xlnm.Print_Titles" localSheetId="6">'Reconciliation'!$1:$4</definedName>
    <definedName name="_xlnm._FilterDatabase" localSheetId="7" hidden="1">'PathMetrics'!$A$4:$N$34</definedName>
    <definedName name="_xlnm.Print_Titles" localSheetId="7">'PathMetrics'!$1:$4</definedName>
    <definedName name="_xlnm._FilterDatabase" localSheetId="8" hidden="1">'LinkedTotals'!$A$4:$G$34</definedName>
    <definedName name="_xlnm.Print_Titles" localSheetId="8">'LinkedTotals'!$1:$4</definedName>
    <definedName name="_xlnm._FilterDatabase" localSheetId="9" hidden="1">'Contributions'!$A$4:$F$244</definedName>
    <definedName name="_xlnm.Print_Titles" localSheetId="9">'Contributions'!$1:$4</definedName>
    <definedName name="_xlnm._FilterDatabase" localSheetId="10" hidden="1">'RunEvidence'!$A$4:$B$21</definedName>
    <definedName name="_xlnm.Print_Titles" localSheetId="10">'RunEvidence'!$1:$4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0.0000"/>
    <numFmt numFmtId="165" formatCode="0.000000"/>
  </numFmts>
  <fonts count="5">
    <font>
      <name val="Calibri"/>
      <family val="2"/>
      <color theme="1"/>
      <sz val="11"/>
      <scheme val="minor"/>
    </font>
    <font>
      <name val="Calibri"/>
      <b val="1"/>
      <color rgb="00142D42"/>
      <sz val="18"/>
    </font>
    <font>
      <name val="Calibri"/>
      <i val="1"/>
      <color rgb="00526574"/>
      <sz val="10"/>
    </font>
    <font>
      <name val="Calibri"/>
      <b val="1"/>
      <color rgb="00FFFFFF"/>
    </font>
    <font>
      <name val="Calibri"/>
      <color rgb="00182D3E"/>
      <sz val="11"/>
    </font>
  </fonts>
  <fills count="6">
    <fill>
      <patternFill/>
    </fill>
    <fill>
      <patternFill patternType="gray125"/>
    </fill>
    <fill>
      <patternFill patternType="solid">
        <fgColor rgb="00142D42"/>
      </patternFill>
    </fill>
    <fill>
      <patternFill patternType="solid">
        <fgColor rgb="00F3F6F8"/>
      </patternFill>
    </fill>
    <fill>
      <patternFill patternType="solid">
        <fgColor rgb="00EEF2F5"/>
      </patternFill>
    </fill>
    <fill>
      <patternFill patternType="solid">
        <fgColor rgb="00E9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11" fontId="4" fillId="3" borderId="0" applyAlignment="1" pivotButton="0" quotePrefix="0" xfId="0">
      <alignment vertical="top" wrapText="1"/>
    </xf>
    <xf numFmtId="11" fontId="4" fillId="0" borderId="0" applyAlignment="1" pivotButton="0" quotePrefix="0" xfId="0">
      <alignment vertical="top" wrapText="1"/>
    </xf>
    <xf numFmtId="164" fontId="4" fillId="3" borderId="0" applyAlignment="1" pivotButton="0" quotePrefix="0" xfId="0">
      <alignment vertical="top" wrapText="1"/>
    </xf>
    <xf numFmtId="164" fontId="4" fillId="0" borderId="0" applyAlignment="1" pivotButton="0" quotePrefix="0" xfId="0">
      <alignment vertical="top" wrapText="1"/>
    </xf>
    <xf numFmtId="0" fontId="4" fillId="0" borderId="0" pivotButton="0" quotePrefix="0" xfId="0"/>
    <xf numFmtId="165" fontId="0" fillId="4" borderId="0" pivotButton="0" quotePrefix="0" xfId="0"/>
    <xf numFmtId="165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3" customWidth="1" min="1" max="1"/>
    <col width="55" customWidth="1" min="2" max="2"/>
    <col width="55" customWidth="1" min="3" max="3"/>
  </cols>
  <sheetData>
    <row r="1" ht="30" customHeight="1">
      <c r="A1" s="1" t="inlineStr">
        <is>
          <t>Portfolio oversight | decision brief</t>
        </is>
      </c>
      <c r="B1" s="1" t="n"/>
      <c r="C1" s="1" t="n"/>
    </row>
    <row r="2">
      <c r="A2" s="2" t="inlineStr">
        <is>
          <t>Actual WRDS-backed aggregate research. Hypothetical accounts. Already-exposed 2014–2025 history.</t>
        </is>
      </c>
      <c r="B2" s="2" t="n"/>
      <c r="C2" s="2" t="n"/>
    </row>
    <row r="4" ht="32" customHeight="1">
      <c r="A4" s="3" t="inlineStr">
        <is>
          <t>item</t>
        </is>
      </c>
      <c r="B4" s="3" t="inlineStr">
        <is>
          <t>value</t>
        </is>
      </c>
      <c r="C4" s="3" t="inlineStr">
        <is>
          <t>interpretation</t>
        </is>
      </c>
    </row>
    <row r="5">
      <c r="A5" s="4" t="inlineStr">
        <is>
          <t>Evidence release decision</t>
        </is>
      </c>
      <c r="B5" s="4" t="inlineStr">
        <is>
          <t>PASS</t>
        </is>
      </c>
      <c r="C5" s="4" t="inlineStr">
        <is>
          <t>Technical validation only; not investment or live-trade approval.</t>
        </is>
      </c>
    </row>
    <row r="6">
      <c r="A6" s="5" t="inlineStr">
        <is>
          <t>Baseline</t>
        </is>
      </c>
      <c r="B6" s="5" t="inlineStr">
        <is>
          <t>PASS</t>
        </is>
      </c>
      <c r="C6" s="5" t="inlineStr">
        <is>
          <t>Separately implemented challenger using the saved licensed research.</t>
        </is>
      </c>
    </row>
    <row r="7">
      <c r="A7" s="4" t="inlineStr">
        <is>
          <t>Injected faults detected</t>
        </is>
      </c>
      <c r="B7" s="4" t="inlineStr">
        <is>
          <t>5/5</t>
        </is>
      </c>
      <c r="C7" s="4" t="inlineStr">
        <is>
          <t>Controlled tests, not real operational incidents.</t>
        </is>
      </c>
    </row>
    <row r="8">
      <c r="A8" s="5" t="inlineStr">
        <is>
          <t>Corrected original-input retest</t>
        </is>
      </c>
      <c r="B8" s="5" t="inlineStr">
        <is>
          <t>PASS</t>
        </is>
      </c>
      <c r="C8" s="5" t="inlineStr">
        <is>
          <t>Original source hashes remain unchanged.</t>
        </is>
      </c>
    </row>
    <row r="9">
      <c r="A9" s="4" t="inlineStr">
        <is>
          <t>Investment conclusion</t>
        </is>
      </c>
      <c r="B9" s="4" t="inlineStr">
        <is>
          <t>Do not spend tracking-risk budget solely to save tiny ETF costs</t>
        </is>
      </c>
      <c r="C9" s="4" t="inlineStr">
        <is>
          <t>For No gold, 1.10bp/year modeled savings accompanies about 27bp more realized TE.</t>
        </is>
      </c>
    </row>
    <row r="10">
      <c r="A10" s="5" t="inlineStr">
        <is>
          <t>Reproducibility</t>
        </is>
      </c>
      <c r="B10" s="5" t="inlineStr">
        <is>
          <t>oversight-20261013T034644</t>
        </is>
      </c>
      <c r="C10" s="5" t="inlineStr">
        <is>
          <t>See RunEvidence; full empirical rerun requires own licensed inputs.</t>
        </is>
      </c>
    </row>
  </sheetData>
  <autoFilter ref="A4:C10"/>
  <pageMargins left="0.75" right="0.75" top="1" bottom="1" header="0.5" footer="0.5"/>
  <pageSetup orientation="landscape" paperSize="9" fitToHeight="0" fitToWidth="1"/>
  <headerFooter>
    <oddHeader/>
    <oddFooter>&amp;CPortfolio Oversight | Aggregate research / not live orders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7" customWidth="1" min="1" max="1"/>
    <col width="16" customWidth="1" min="2" max="2"/>
    <col width="16" customWidth="1" min="3" max="3"/>
    <col width="24" customWidth="1" min="4" max="4"/>
    <col width="16" customWidth="1" min="5" max="5"/>
    <col width="55" customWidth="1" min="6" max="6"/>
    <col width="20" customWidth="1" min="7" max="7"/>
    <col width="16" customWidth="1" min="8" max="8"/>
    <col width="31" customWidth="1" min="9" max="9"/>
  </cols>
  <sheetData>
    <row r="1" ht="30" customHeight="1">
      <c r="A1" s="1" t="inlineStr">
        <is>
          <t>Independent control results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2" t="inlineStr">
        <is>
          <t>Residual and tolerance share the explicit unit column. PASS is technical consistency, not investment approval.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4" ht="32" customHeight="1">
      <c r="A4" s="3" t="inlineStr">
        <is>
          <t>id</t>
        </is>
      </c>
      <c r="B4" s="3" t="inlineStr">
        <is>
          <t>status</t>
        </is>
      </c>
      <c r="C4" s="3" t="inlineStr">
        <is>
          <t>count</t>
        </is>
      </c>
      <c r="D4" s="3" t="inlineStr">
        <is>
          <t>max_abs_error</t>
        </is>
      </c>
      <c r="E4" s="3" t="inlineStr">
        <is>
          <t>tolerance</t>
        </is>
      </c>
      <c r="F4" s="3" t="inlineStr">
        <is>
          <t>detail</t>
        </is>
      </c>
      <c r="G4" s="3" t="inlineStr">
        <is>
          <t>unit</t>
        </is>
      </c>
      <c r="H4" s="3" t="inlineStr">
        <is>
          <t>category</t>
        </is>
      </c>
      <c r="I4" s="3" t="inlineStr">
        <is>
          <t>category_label</t>
        </is>
      </c>
    </row>
    <row r="5">
      <c r="A5" s="4" t="inlineStr">
        <is>
          <t>override_keys</t>
        </is>
      </c>
      <c r="B5" s="4" t="inlineStr">
        <is>
          <t>PASS</t>
        </is>
      </c>
      <c r="C5" s="4" t="n">
        <v>1</v>
      </c>
      <c r="D5" s="6" t="n">
        <v>0</v>
      </c>
      <c r="E5" s="6" t="n">
        <v>0</v>
      </c>
      <c r="F5" s="4" t="inlineStr"/>
      <c r="G5" s="4" t="inlineStr">
        <is>
          <t>flag (0/1)</t>
        </is>
      </c>
      <c r="H5" s="4" t="inlineStr">
        <is>
          <t>governance</t>
        </is>
      </c>
      <c r="I5" s="4" t="inlineStr">
        <is>
          <t>Configuration and provenance</t>
        </is>
      </c>
    </row>
    <row r="6">
      <c r="A6" s="5" t="inlineStr">
        <is>
          <t>contract_valid</t>
        </is>
      </c>
      <c r="B6" s="5" t="inlineStr">
        <is>
          <t>PASS</t>
        </is>
      </c>
      <c r="C6" s="5" t="n">
        <v>2</v>
      </c>
      <c r="D6" s="7" t="n">
        <v>0</v>
      </c>
      <c r="E6" s="7" t="n">
        <v>0</v>
      </c>
      <c r="F6" s="5" t="inlineStr"/>
      <c r="G6" s="5" t="inlineStr">
        <is>
          <t>flag (0/1)</t>
        </is>
      </c>
      <c r="H6" s="5" t="inlineStr">
        <is>
          <t>governance</t>
        </is>
      </c>
      <c r="I6" s="5" t="inlineStr">
        <is>
          <t>Configuration and provenance</t>
        </is>
      </c>
    </row>
    <row r="7">
      <c r="A7" s="4" t="inlineStr">
        <is>
          <t>private_output_boundary</t>
        </is>
      </c>
      <c r="B7" s="4" t="inlineStr">
        <is>
          <t>PASS</t>
        </is>
      </c>
      <c r="C7" s="4" t="n">
        <v>2</v>
      </c>
      <c r="D7" s="6" t="n">
        <v>0</v>
      </c>
      <c r="E7" s="6" t="n">
        <v>0</v>
      </c>
      <c r="F7" s="4" t="inlineStr">
        <is>
          <t>Detailed reconstructed holdings and returns may only be written under outputs/oversight_private.</t>
        </is>
      </c>
      <c r="G7" s="4" t="inlineStr">
        <is>
          <t>flag (0/1)</t>
        </is>
      </c>
      <c r="H7" s="4" t="inlineStr">
        <is>
          <t>governance</t>
        </is>
      </c>
      <c r="I7" s="4" t="inlineStr">
        <is>
          <t>Configuration and provenance</t>
        </is>
      </c>
    </row>
    <row r="8">
      <c r="A8" s="5" t="inlineStr">
        <is>
          <t>production_contract_drift_portfolio_engine.py</t>
        </is>
      </c>
      <c r="B8" s="5" t="inlineStr">
        <is>
          <t>PASS</t>
        </is>
      </c>
      <c r="C8" s="5" t="n">
        <v>1</v>
      </c>
      <c r="D8" s="7" t="n">
        <v>0</v>
      </c>
      <c r="E8" s="7" t="n">
        <v>0</v>
      </c>
      <c r="F8" s="5" t="inlineStr">
        <is>
          <t>UTF-8 source fingerprint with CRLF/CR normalized to LF; substantive source changes still block.</t>
        </is>
      </c>
      <c r="G8" s="5" t="inlineStr">
        <is>
          <t>flag (0/1)</t>
        </is>
      </c>
      <c r="H8" s="5" t="inlineStr">
        <is>
          <t>governance</t>
        </is>
      </c>
      <c r="I8" s="5" t="inlineStr">
        <is>
          <t>Configuration and provenance</t>
        </is>
      </c>
    </row>
    <row r="9">
      <c r="A9" s="4" t="inlineStr">
        <is>
          <t>production_contract_drift_walkforward.py</t>
        </is>
      </c>
      <c r="B9" s="4" t="inlineStr">
        <is>
          <t>PASS</t>
        </is>
      </c>
      <c r="C9" s="4" t="n">
        <v>1</v>
      </c>
      <c r="D9" s="6" t="n">
        <v>0</v>
      </c>
      <c r="E9" s="6" t="n">
        <v>0</v>
      </c>
      <c r="F9" s="4" t="inlineStr">
        <is>
          <t>UTF-8 source fingerprint with CRLF/CR normalized to LF; substantive source changes still block.</t>
        </is>
      </c>
      <c r="G9" s="4" t="inlineStr">
        <is>
          <t>flag (0/1)</t>
        </is>
      </c>
      <c r="H9" s="4" t="inlineStr">
        <is>
          <t>governance</t>
        </is>
      </c>
      <c r="I9" s="4" t="inlineStr">
        <is>
          <t>Configuration and provenance</t>
        </is>
      </c>
    </row>
    <row r="10">
      <c r="A10" s="5" t="inlineStr">
        <is>
          <t>production_contract_drift_wrds_data.py</t>
        </is>
      </c>
      <c r="B10" s="5" t="inlineStr">
        <is>
          <t>PASS</t>
        </is>
      </c>
      <c r="C10" s="5" t="n">
        <v>1</v>
      </c>
      <c r="D10" s="7" t="n">
        <v>0</v>
      </c>
      <c r="E10" s="7" t="n">
        <v>0</v>
      </c>
      <c r="F10" s="5" t="inlineStr">
        <is>
          <t>UTF-8 source fingerprint with CRLF/CR normalized to LF; substantive source changes still block.</t>
        </is>
      </c>
      <c r="G10" s="5" t="inlineStr">
        <is>
          <t>flag (0/1)</t>
        </is>
      </c>
      <c r="H10" s="5" t="inlineStr">
        <is>
          <t>governance</t>
        </is>
      </c>
      <c r="I10" s="5" t="inlineStr">
        <is>
          <t>Configuration and provenance</t>
        </is>
      </c>
    </row>
    <row r="11">
      <c r="A11" s="4" t="inlineStr">
        <is>
          <t>required_run_provenance</t>
        </is>
      </c>
      <c r="B11" s="4" t="inlineStr">
        <is>
          <t>PASS</t>
        </is>
      </c>
      <c r="C11" s="4" t="n">
        <v>1</v>
      </c>
      <c r="D11" s="6" t="n">
        <v>0</v>
      </c>
      <c r="E11" s="6" t="n">
        <v>0</v>
      </c>
      <c r="F11" s="4" t="inlineStr"/>
      <c r="G11" s="4" t="inlineStr">
        <is>
          <t>flag (0/1)</t>
        </is>
      </c>
      <c r="H11" s="4" t="inlineStr">
        <is>
          <t>governance</t>
        </is>
      </c>
      <c r="I11" s="4" t="inlineStr">
        <is>
          <t>Configuration and provenance</t>
        </is>
      </c>
    </row>
    <row r="12">
      <c r="A12" s="5" t="inlineStr">
        <is>
          <t>executed_configuration_drift</t>
        </is>
      </c>
      <c r="B12" s="5" t="inlineStr">
        <is>
          <t>PASS</t>
        </is>
      </c>
      <c r="C12" s="5" t="n">
        <v>1</v>
      </c>
      <c r="D12" s="7" t="n">
        <v>0</v>
      </c>
      <c r="E12" s="7" t="n">
        <v>0</v>
      </c>
      <c r="F12" s="5" t="inlineStr"/>
      <c r="G12" s="5" t="inlineStr">
        <is>
          <t>flag (0/1)</t>
        </is>
      </c>
      <c r="H12" s="5" t="inlineStr">
        <is>
          <t>governance</t>
        </is>
      </c>
      <c r="I12" s="5" t="inlineStr">
        <is>
          <t>Configuration and provenance</t>
        </is>
      </c>
    </row>
    <row r="13">
      <c r="A13" s="4" t="inlineStr">
        <is>
          <t>required_source_provenance</t>
        </is>
      </c>
      <c r="B13" s="4" t="inlineStr">
        <is>
          <t>PASS</t>
        </is>
      </c>
      <c r="C13" s="4" t="n">
        <v>1</v>
      </c>
      <c r="D13" s="6" t="n">
        <v>0</v>
      </c>
      <c r="E13" s="6" t="n">
        <v>0</v>
      </c>
      <c r="F13" s="4" t="inlineStr"/>
      <c r="G13" s="4" t="inlineStr">
        <is>
          <t>flag (0/1)</t>
        </is>
      </c>
      <c r="H13" s="4" t="inlineStr">
        <is>
          <t>governance</t>
        </is>
      </c>
      <c r="I13" s="4" t="inlineStr">
        <is>
          <t>Configuration and provenance</t>
        </is>
      </c>
    </row>
    <row r="14">
      <c r="A14" s="5" t="inlineStr">
        <is>
          <t>source_manifest_schema</t>
        </is>
      </c>
      <c r="B14" s="5" t="inlineStr">
        <is>
          <t>PASS</t>
        </is>
      </c>
      <c r="C14" s="5" t="n">
        <v>1</v>
      </c>
      <c r="D14" s="7" t="n">
        <v>0</v>
      </c>
      <c r="E14" s="7" t="n">
        <v>0</v>
      </c>
      <c r="F14" s="5" t="inlineStr"/>
      <c r="G14" s="5" t="inlineStr">
        <is>
          <t>flag (0/1)</t>
        </is>
      </c>
      <c r="H14" s="5" t="inlineStr">
        <is>
          <t>governance</t>
        </is>
      </c>
      <c r="I14" s="5" t="inlineStr">
        <is>
          <t>Configuration and provenance</t>
        </is>
      </c>
    </row>
    <row r="15">
      <c r="A15" s="4" t="inlineStr">
        <is>
          <t>cached_source_hash_daily.csv</t>
        </is>
      </c>
      <c r="B15" s="4" t="inlineStr">
        <is>
          <t>PASS</t>
        </is>
      </c>
      <c r="C15" s="4" t="n">
        <v>1</v>
      </c>
      <c r="D15" s="6" t="n">
        <v>0</v>
      </c>
      <c r="E15" s="6" t="n">
        <v>0</v>
      </c>
      <c r="F15" s="4" t="inlineStr"/>
      <c r="G15" s="4" t="inlineStr">
        <is>
          <t>flag (0/1)</t>
        </is>
      </c>
      <c r="H15" s="4" t="inlineStr">
        <is>
          <t>governance</t>
        </is>
      </c>
      <c r="I15" s="4" t="inlineStr">
        <is>
          <t>Configuration and provenance</t>
        </is>
      </c>
    </row>
    <row r="16">
      <c r="A16" s="5" t="inlineStr">
        <is>
          <t>cached_source_hash_identities.csv</t>
        </is>
      </c>
      <c r="B16" s="5" t="inlineStr">
        <is>
          <t>PASS</t>
        </is>
      </c>
      <c r="C16" s="5" t="n">
        <v>1</v>
      </c>
      <c r="D16" s="7" t="n">
        <v>0</v>
      </c>
      <c r="E16" s="7" t="n">
        <v>0</v>
      </c>
      <c r="F16" s="5" t="inlineStr"/>
      <c r="G16" s="5" t="inlineStr">
        <is>
          <t>flag (0/1)</t>
        </is>
      </c>
      <c r="H16" s="5" t="inlineStr">
        <is>
          <t>governance</t>
        </is>
      </c>
      <c r="I16" s="5" t="inlineStr">
        <is>
          <t>Configuration and provenance</t>
        </is>
      </c>
    </row>
    <row r="17">
      <c r="A17" s="4" t="inlineStr">
        <is>
          <t>cached_source_hash_calendar.csv</t>
        </is>
      </c>
      <c r="B17" s="4" t="inlineStr">
        <is>
          <t>PASS</t>
        </is>
      </c>
      <c r="C17" s="4" t="n">
        <v>1</v>
      </c>
      <c r="D17" s="6" t="n">
        <v>0</v>
      </c>
      <c r="E17" s="6" t="n">
        <v>0</v>
      </c>
      <c r="F17" s="4" t="inlineStr"/>
      <c r="G17" s="4" t="inlineStr">
        <is>
          <t>flag (0/1)</t>
        </is>
      </c>
      <c r="H17" s="4" t="inlineStr">
        <is>
          <t>governance</t>
        </is>
      </c>
      <c r="I17" s="4" t="inlineStr">
        <is>
          <t>Configuration and provenance</t>
        </is>
      </c>
    </row>
    <row r="18">
      <c r="A18" s="5" t="inlineStr">
        <is>
          <t>schema_returns</t>
        </is>
      </c>
      <c r="B18" s="5" t="inlineStr">
        <is>
          <t>PASS</t>
        </is>
      </c>
      <c r="C18" s="5" t="n">
        <v>1</v>
      </c>
      <c r="D18" s="7" t="n">
        <v>0</v>
      </c>
      <c r="E18" s="7" t="n">
        <v>0</v>
      </c>
      <c r="F18" s="5" t="inlineStr">
        <is>
          <t>Required columns present.</t>
        </is>
      </c>
      <c r="G18" s="5" t="inlineStr">
        <is>
          <t>flag (0/1)</t>
        </is>
      </c>
      <c r="H18" s="5" t="inlineStr">
        <is>
          <t>data</t>
        </is>
      </c>
      <c r="I18" s="5" t="inlineStr">
        <is>
          <t>Data and chronology</t>
        </is>
      </c>
    </row>
    <row r="19">
      <c r="A19" s="4" t="inlineStr">
        <is>
          <t>nonnull_keys_returns</t>
        </is>
      </c>
      <c r="B19" s="4" t="inlineStr">
        <is>
          <t>PASS</t>
        </is>
      </c>
      <c r="C19" s="4" t="n">
        <v>32192</v>
      </c>
      <c r="D19" s="6" t="n">
        <v>0</v>
      </c>
      <c r="E19" s="6" t="n">
        <v>0</v>
      </c>
      <c r="F19" s="4" t="inlineStr"/>
      <c r="G19" s="4" t="inlineStr">
        <is>
          <t>flag (0/1)</t>
        </is>
      </c>
      <c r="H19" s="4" t="inlineStr">
        <is>
          <t>data</t>
        </is>
      </c>
      <c r="I19" s="4" t="inlineStr">
        <is>
          <t>Data and chronology</t>
        </is>
      </c>
    </row>
    <row r="20">
      <c r="A20" s="5" t="inlineStr">
        <is>
          <t>unique_keys_returns</t>
        </is>
      </c>
      <c r="B20" s="5" t="inlineStr">
        <is>
          <t>PASS</t>
        </is>
      </c>
      <c r="C20" s="5" t="n">
        <v>32192</v>
      </c>
      <c r="D20" s="7" t="n">
        <v>0</v>
      </c>
      <c r="E20" s="7" t="n">
        <v>0</v>
      </c>
      <c r="F20" s="5" t="inlineStr"/>
      <c r="G20" s="5" t="inlineStr">
        <is>
          <t>flag (0/1)</t>
        </is>
      </c>
      <c r="H20" s="5" t="inlineStr">
        <is>
          <t>data</t>
        </is>
      </c>
      <c r="I20" s="5" t="inlineStr">
        <is>
          <t>Data and chronology</t>
        </is>
      </c>
    </row>
    <row r="21">
      <c r="A21" s="4" t="inlineStr">
        <is>
          <t>valid_dates_returns</t>
        </is>
      </c>
      <c r="B21" s="4" t="inlineStr">
        <is>
          <t>PASS</t>
        </is>
      </c>
      <c r="C21" s="4" t="n">
        <v>32192</v>
      </c>
      <c r="D21" s="6" t="n">
        <v>0</v>
      </c>
      <c r="E21" s="6" t="n">
        <v>0</v>
      </c>
      <c r="F21" s="4" t="inlineStr"/>
      <c r="G21" s="4" t="inlineStr">
        <is>
          <t>flag (0/1)</t>
        </is>
      </c>
      <c r="H21" s="4" t="inlineStr">
        <is>
          <t>data</t>
        </is>
      </c>
      <c r="I21" s="4" t="inlineStr">
        <is>
          <t>Data and chronology</t>
        </is>
      </c>
    </row>
    <row r="22">
      <c r="A22" s="5" t="inlineStr">
        <is>
          <t>real_numeric_returns</t>
        </is>
      </c>
      <c r="B22" s="5" t="inlineStr">
        <is>
          <t>PASS</t>
        </is>
      </c>
      <c r="C22" s="5" t="n">
        <v>32192</v>
      </c>
      <c r="D22" s="7" t="n">
        <v>0</v>
      </c>
      <c r="E22" s="7" t="n">
        <v>0</v>
      </c>
      <c r="F22" s="5" t="inlineStr"/>
      <c r="G22" s="5" t="inlineStr">
        <is>
          <t>flag (0/1)</t>
        </is>
      </c>
      <c r="H22" s="5" t="inlineStr">
        <is>
          <t>data</t>
        </is>
      </c>
      <c r="I22" s="5" t="inlineStr">
        <is>
          <t>Data and chronology</t>
        </is>
      </c>
    </row>
    <row r="23">
      <c r="A23" s="4" t="inlineStr">
        <is>
          <t>finite_returns</t>
        </is>
      </c>
      <c r="B23" s="4" t="inlineStr">
        <is>
          <t>PASS</t>
        </is>
      </c>
      <c r="C23" s="4" t="n">
        <v>32192</v>
      </c>
      <c r="D23" s="6" t="n">
        <v>0</v>
      </c>
      <c r="E23" s="6" t="n">
        <v>0</v>
      </c>
      <c r="F23" s="4" t="inlineStr"/>
      <c r="G23" s="4" t="inlineStr">
        <is>
          <t>flag (0/1)</t>
        </is>
      </c>
      <c r="H23" s="4" t="inlineStr">
        <is>
          <t>data</t>
        </is>
      </c>
      <c r="I23" s="4" t="inlineStr">
        <is>
          <t>Data and chronology</t>
        </is>
      </c>
    </row>
    <row r="24">
      <c r="A24" s="5" t="inlineStr">
        <is>
          <t>schema_calendar</t>
        </is>
      </c>
      <c r="B24" s="5" t="inlineStr">
        <is>
          <t>PASS</t>
        </is>
      </c>
      <c r="C24" s="5" t="n">
        <v>1</v>
      </c>
      <c r="D24" s="7" t="n">
        <v>0</v>
      </c>
      <c r="E24" s="7" t="n">
        <v>0</v>
      </c>
      <c r="F24" s="5" t="inlineStr">
        <is>
          <t>Required columns present.</t>
        </is>
      </c>
      <c r="G24" s="5" t="inlineStr">
        <is>
          <t>flag (0/1)</t>
        </is>
      </c>
      <c r="H24" s="5" t="inlineStr">
        <is>
          <t>data</t>
        </is>
      </c>
      <c r="I24" s="5" t="inlineStr">
        <is>
          <t>Data and chronology</t>
        </is>
      </c>
    </row>
    <row r="25">
      <c r="A25" s="4" t="inlineStr">
        <is>
          <t>nonnull_keys_calendar</t>
        </is>
      </c>
      <c r="B25" s="4" t="inlineStr">
        <is>
          <t>PASS</t>
        </is>
      </c>
      <c r="C25" s="4" t="n">
        <v>4024</v>
      </c>
      <c r="D25" s="6" t="n">
        <v>0</v>
      </c>
      <c r="E25" s="6" t="n">
        <v>0</v>
      </c>
      <c r="F25" s="4" t="inlineStr"/>
      <c r="G25" s="4" t="inlineStr">
        <is>
          <t>flag (0/1)</t>
        </is>
      </c>
      <c r="H25" s="4" t="inlineStr">
        <is>
          <t>data</t>
        </is>
      </c>
      <c r="I25" s="4" t="inlineStr">
        <is>
          <t>Data and chronology</t>
        </is>
      </c>
    </row>
    <row r="26">
      <c r="A26" s="5" t="inlineStr">
        <is>
          <t>unique_keys_calendar</t>
        </is>
      </c>
      <c r="B26" s="5" t="inlineStr">
        <is>
          <t>PASS</t>
        </is>
      </c>
      <c r="C26" s="5" t="n">
        <v>4024</v>
      </c>
      <c r="D26" s="7" t="n">
        <v>0</v>
      </c>
      <c r="E26" s="7" t="n">
        <v>0</v>
      </c>
      <c r="F26" s="5" t="inlineStr"/>
      <c r="G26" s="5" t="inlineStr">
        <is>
          <t>flag (0/1)</t>
        </is>
      </c>
      <c r="H26" s="5" t="inlineStr">
        <is>
          <t>data</t>
        </is>
      </c>
      <c r="I26" s="5" t="inlineStr">
        <is>
          <t>Data and chronology</t>
        </is>
      </c>
    </row>
    <row r="27">
      <c r="A27" s="4" t="inlineStr">
        <is>
          <t>valid_dates_calendar</t>
        </is>
      </c>
      <c r="B27" s="4" t="inlineStr">
        <is>
          <t>PASS</t>
        </is>
      </c>
      <c r="C27" s="4" t="n">
        <v>4024</v>
      </c>
      <c r="D27" s="6" t="n">
        <v>0</v>
      </c>
      <c r="E27" s="6" t="n">
        <v>0</v>
      </c>
      <c r="F27" s="4" t="inlineStr"/>
      <c r="G27" s="4" t="inlineStr">
        <is>
          <t>flag (0/1)</t>
        </is>
      </c>
      <c r="H27" s="4" t="inlineStr">
        <is>
          <t>data</t>
        </is>
      </c>
      <c r="I27" s="4" t="inlineStr">
        <is>
          <t>Data and chronology</t>
        </is>
      </c>
    </row>
    <row r="28">
      <c r="A28" s="5" t="inlineStr">
        <is>
          <t>schema_daily</t>
        </is>
      </c>
      <c r="B28" s="5" t="inlineStr">
        <is>
          <t>PASS</t>
        </is>
      </c>
      <c r="C28" s="5" t="n">
        <v>1</v>
      </c>
      <c r="D28" s="7" t="n">
        <v>0</v>
      </c>
      <c r="E28" s="7" t="n">
        <v>0</v>
      </c>
      <c r="F28" s="5" t="inlineStr">
        <is>
          <t>Required columns present.</t>
        </is>
      </c>
      <c r="G28" s="5" t="inlineStr">
        <is>
          <t>flag (0/1)</t>
        </is>
      </c>
      <c r="H28" s="5" t="inlineStr">
        <is>
          <t>data</t>
        </is>
      </c>
      <c r="I28" s="5" t="inlineStr">
        <is>
          <t>Data and chronology</t>
        </is>
      </c>
    </row>
    <row r="29">
      <c r="A29" s="4" t="inlineStr">
        <is>
          <t>nonnull_keys_daily</t>
        </is>
      </c>
      <c r="B29" s="4" t="inlineStr">
        <is>
          <t>PASS</t>
        </is>
      </c>
      <c r="C29" s="4" t="n">
        <v>90540</v>
      </c>
      <c r="D29" s="6" t="n">
        <v>0</v>
      </c>
      <c r="E29" s="6" t="n">
        <v>0</v>
      </c>
      <c r="F29" s="4" t="inlineStr"/>
      <c r="G29" s="4" t="inlineStr">
        <is>
          <t>flag (0/1)</t>
        </is>
      </c>
      <c r="H29" s="4" t="inlineStr">
        <is>
          <t>data</t>
        </is>
      </c>
      <c r="I29" s="4" t="inlineStr">
        <is>
          <t>Data and chronology</t>
        </is>
      </c>
    </row>
    <row r="30">
      <c r="A30" s="5" t="inlineStr">
        <is>
          <t>unique_keys_daily</t>
        </is>
      </c>
      <c r="B30" s="5" t="inlineStr">
        <is>
          <t>PASS</t>
        </is>
      </c>
      <c r="C30" s="5" t="n">
        <v>90540</v>
      </c>
      <c r="D30" s="7" t="n">
        <v>0</v>
      </c>
      <c r="E30" s="7" t="n">
        <v>0</v>
      </c>
      <c r="F30" s="5" t="inlineStr"/>
      <c r="G30" s="5" t="inlineStr">
        <is>
          <t>flag (0/1)</t>
        </is>
      </c>
      <c r="H30" s="5" t="inlineStr">
        <is>
          <t>data</t>
        </is>
      </c>
      <c r="I30" s="5" t="inlineStr">
        <is>
          <t>Data and chronology</t>
        </is>
      </c>
    </row>
    <row r="31">
      <c r="A31" s="4" t="inlineStr">
        <is>
          <t>valid_dates_daily</t>
        </is>
      </c>
      <c r="B31" s="4" t="inlineStr">
        <is>
          <t>PASS</t>
        </is>
      </c>
      <c r="C31" s="4" t="n">
        <v>90540</v>
      </c>
      <c r="D31" s="6" t="n">
        <v>0</v>
      </c>
      <c r="E31" s="6" t="n">
        <v>0</v>
      </c>
      <c r="F31" s="4" t="inlineStr"/>
      <c r="G31" s="4" t="inlineStr">
        <is>
          <t>flag (0/1)</t>
        </is>
      </c>
      <c r="H31" s="4" t="inlineStr">
        <is>
          <t>data</t>
        </is>
      </c>
      <c r="I31" s="4" t="inlineStr">
        <is>
          <t>Data and chronology</t>
        </is>
      </c>
    </row>
    <row r="32">
      <c r="A32" s="5" t="inlineStr">
        <is>
          <t>real_numeric_daily</t>
        </is>
      </c>
      <c r="B32" s="5" t="inlineStr">
        <is>
          <t>PASS</t>
        </is>
      </c>
      <c r="C32" s="5" t="n">
        <v>724320</v>
      </c>
      <c r="D32" s="7" t="n">
        <v>0</v>
      </c>
      <c r="E32" s="7" t="n">
        <v>0</v>
      </c>
      <c r="F32" s="5" t="inlineStr"/>
      <c r="G32" s="5" t="inlineStr">
        <is>
          <t>flag (0/1)</t>
        </is>
      </c>
      <c r="H32" s="5" t="inlineStr">
        <is>
          <t>data</t>
        </is>
      </c>
      <c r="I32" s="5" t="inlineStr">
        <is>
          <t>Data and chronology</t>
        </is>
      </c>
    </row>
    <row r="33">
      <c r="A33" s="4" t="inlineStr">
        <is>
          <t>finite_daily</t>
        </is>
      </c>
      <c r="B33" s="4" t="inlineStr">
        <is>
          <t>PASS</t>
        </is>
      </c>
      <c r="C33" s="4" t="n">
        <v>724320</v>
      </c>
      <c r="D33" s="6" t="n">
        <v>0</v>
      </c>
      <c r="E33" s="6" t="n">
        <v>0</v>
      </c>
      <c r="F33" s="4" t="inlineStr"/>
      <c r="G33" s="4" t="inlineStr">
        <is>
          <t>flag (0/1)</t>
        </is>
      </c>
      <c r="H33" s="4" t="inlineStr">
        <is>
          <t>data</t>
        </is>
      </c>
      <c r="I33" s="4" t="inlineStr">
        <is>
          <t>Data and chronology</t>
        </is>
      </c>
    </row>
    <row r="34">
      <c r="A34" s="5" t="inlineStr">
        <is>
          <t>schema_decisions</t>
        </is>
      </c>
      <c r="B34" s="5" t="inlineStr">
        <is>
          <t>PASS</t>
        </is>
      </c>
      <c r="C34" s="5" t="n">
        <v>1</v>
      </c>
      <c r="D34" s="7" t="n">
        <v>0</v>
      </c>
      <c r="E34" s="7" t="n">
        <v>0</v>
      </c>
      <c r="F34" s="5" t="inlineStr">
        <is>
          <t>Required columns present.</t>
        </is>
      </c>
      <c r="G34" s="5" t="inlineStr">
        <is>
          <t>flag (0/1)</t>
        </is>
      </c>
      <c r="H34" s="5" t="inlineStr">
        <is>
          <t>data</t>
        </is>
      </c>
      <c r="I34" s="5" t="inlineStr">
        <is>
          <t>Data and chronology</t>
        </is>
      </c>
    </row>
    <row r="35">
      <c r="A35" s="4" t="inlineStr">
        <is>
          <t>nonnull_keys_decisions</t>
        </is>
      </c>
      <c r="B35" s="4" t="inlineStr">
        <is>
          <t>PASS</t>
        </is>
      </c>
      <c r="C35" s="4" t="n">
        <v>4320</v>
      </c>
      <c r="D35" s="6" t="n">
        <v>0</v>
      </c>
      <c r="E35" s="6" t="n">
        <v>0</v>
      </c>
      <c r="F35" s="4" t="inlineStr"/>
      <c r="G35" s="4" t="inlineStr">
        <is>
          <t>flag (0/1)</t>
        </is>
      </c>
      <c r="H35" s="4" t="inlineStr">
        <is>
          <t>data</t>
        </is>
      </c>
      <c r="I35" s="4" t="inlineStr">
        <is>
          <t>Data and chronology</t>
        </is>
      </c>
    </row>
    <row r="36">
      <c r="A36" s="5" t="inlineStr">
        <is>
          <t>unique_keys_decisions</t>
        </is>
      </c>
      <c r="B36" s="5" t="inlineStr">
        <is>
          <t>PASS</t>
        </is>
      </c>
      <c r="C36" s="5" t="n">
        <v>4320</v>
      </c>
      <c r="D36" s="7" t="n">
        <v>0</v>
      </c>
      <c r="E36" s="7" t="n">
        <v>0</v>
      </c>
      <c r="F36" s="5" t="inlineStr"/>
      <c r="G36" s="5" t="inlineStr">
        <is>
          <t>flag (0/1)</t>
        </is>
      </c>
      <c r="H36" s="5" t="inlineStr">
        <is>
          <t>data</t>
        </is>
      </c>
      <c r="I36" s="5" t="inlineStr">
        <is>
          <t>Data and chronology</t>
        </is>
      </c>
    </row>
    <row r="37">
      <c r="A37" s="4" t="inlineStr">
        <is>
          <t>valid_dates_decisions</t>
        </is>
      </c>
      <c r="B37" s="4" t="inlineStr">
        <is>
          <t>PASS</t>
        </is>
      </c>
      <c r="C37" s="4" t="n">
        <v>12960</v>
      </c>
      <c r="D37" s="6" t="n">
        <v>0</v>
      </c>
      <c r="E37" s="6" t="n">
        <v>0</v>
      </c>
      <c r="F37" s="4" t="inlineStr"/>
      <c r="G37" s="4" t="inlineStr">
        <is>
          <t>flag (0/1)</t>
        </is>
      </c>
      <c r="H37" s="4" t="inlineStr">
        <is>
          <t>data</t>
        </is>
      </c>
      <c r="I37" s="4" t="inlineStr">
        <is>
          <t>Data and chronology</t>
        </is>
      </c>
    </row>
    <row r="38">
      <c r="A38" s="5" t="inlineStr">
        <is>
          <t>real_numeric_decisions</t>
        </is>
      </c>
      <c r="B38" s="5" t="inlineStr">
        <is>
          <t>PASS</t>
        </is>
      </c>
      <c r="C38" s="5" t="n">
        <v>56160</v>
      </c>
      <c r="D38" s="7" t="n">
        <v>0</v>
      </c>
      <c r="E38" s="7" t="n">
        <v>0</v>
      </c>
      <c r="F38" s="5" t="inlineStr"/>
      <c r="G38" s="5" t="inlineStr">
        <is>
          <t>flag (0/1)</t>
        </is>
      </c>
      <c r="H38" s="5" t="inlineStr">
        <is>
          <t>data</t>
        </is>
      </c>
      <c r="I38" s="5" t="inlineStr">
        <is>
          <t>Data and chronology</t>
        </is>
      </c>
    </row>
    <row r="39">
      <c r="A39" s="4" t="inlineStr">
        <is>
          <t>finite_decisions</t>
        </is>
      </c>
      <c r="B39" s="4" t="inlineStr">
        <is>
          <t>PASS</t>
        </is>
      </c>
      <c r="C39" s="4" t="n">
        <v>56160</v>
      </c>
      <c r="D39" s="6" t="n">
        <v>0</v>
      </c>
      <c r="E39" s="6" t="n">
        <v>0</v>
      </c>
      <c r="F39" s="4" t="inlineStr"/>
      <c r="G39" s="4" t="inlineStr">
        <is>
          <t>flag (0/1)</t>
        </is>
      </c>
      <c r="H39" s="4" t="inlineStr">
        <is>
          <t>data</t>
        </is>
      </c>
      <c r="I39" s="4" t="inlineStr">
        <is>
          <t>Data and chronology</t>
        </is>
      </c>
    </row>
    <row r="40">
      <c r="A40" s="5" t="inlineStr">
        <is>
          <t>schema_trades</t>
        </is>
      </c>
      <c r="B40" s="5" t="inlineStr">
        <is>
          <t>PASS</t>
        </is>
      </c>
      <c r="C40" s="5" t="n">
        <v>1</v>
      </c>
      <c r="D40" s="7" t="n">
        <v>0</v>
      </c>
      <c r="E40" s="7" t="n">
        <v>0</v>
      </c>
      <c r="F40" s="5" t="inlineStr">
        <is>
          <t>Required columns present.</t>
        </is>
      </c>
      <c r="G40" s="5" t="inlineStr">
        <is>
          <t>flag (0/1)</t>
        </is>
      </c>
      <c r="H40" s="5" t="inlineStr">
        <is>
          <t>data</t>
        </is>
      </c>
      <c r="I40" s="5" t="inlineStr">
        <is>
          <t>Data and chronology</t>
        </is>
      </c>
    </row>
    <row r="41">
      <c r="A41" s="4" t="inlineStr">
        <is>
          <t>nonnull_keys_trades</t>
        </is>
      </c>
      <c r="B41" s="4" t="inlineStr">
        <is>
          <t>PASS</t>
        </is>
      </c>
      <c r="C41" s="4" t="n">
        <v>34560</v>
      </c>
      <c r="D41" s="6" t="n">
        <v>0</v>
      </c>
      <c r="E41" s="6" t="n">
        <v>0</v>
      </c>
      <c r="F41" s="4" t="inlineStr"/>
      <c r="G41" s="4" t="inlineStr">
        <is>
          <t>flag (0/1)</t>
        </is>
      </c>
      <c r="H41" s="4" t="inlineStr">
        <is>
          <t>data</t>
        </is>
      </c>
      <c r="I41" s="4" t="inlineStr">
        <is>
          <t>Data and chronology</t>
        </is>
      </c>
    </row>
    <row r="42">
      <c r="A42" s="5" t="inlineStr">
        <is>
          <t>unique_keys_trades</t>
        </is>
      </c>
      <c r="B42" s="5" t="inlineStr">
        <is>
          <t>PASS</t>
        </is>
      </c>
      <c r="C42" s="5" t="n">
        <v>34560</v>
      </c>
      <c r="D42" s="7" t="n">
        <v>0</v>
      </c>
      <c r="E42" s="7" t="n">
        <v>0</v>
      </c>
      <c r="F42" s="5" t="inlineStr"/>
      <c r="G42" s="5" t="inlineStr">
        <is>
          <t>flag (0/1)</t>
        </is>
      </c>
      <c r="H42" s="5" t="inlineStr">
        <is>
          <t>data</t>
        </is>
      </c>
      <c r="I42" s="5" t="inlineStr">
        <is>
          <t>Data and chronology</t>
        </is>
      </c>
    </row>
    <row r="43">
      <c r="A43" s="4" t="inlineStr">
        <is>
          <t>valid_dates_trades</t>
        </is>
      </c>
      <c r="B43" s="4" t="inlineStr">
        <is>
          <t>PASS</t>
        </is>
      </c>
      <c r="C43" s="4" t="n">
        <v>69120</v>
      </c>
      <c r="D43" s="6" t="n">
        <v>0</v>
      </c>
      <c r="E43" s="6" t="n">
        <v>0</v>
      </c>
      <c r="F43" s="4" t="inlineStr"/>
      <c r="G43" s="4" t="inlineStr">
        <is>
          <t>flag (0/1)</t>
        </is>
      </c>
      <c r="H43" s="4" t="inlineStr">
        <is>
          <t>data</t>
        </is>
      </c>
      <c r="I43" s="4" t="inlineStr">
        <is>
          <t>Data and chronology</t>
        </is>
      </c>
    </row>
    <row r="44">
      <c r="A44" s="5" t="inlineStr">
        <is>
          <t>real_numeric_trades</t>
        </is>
      </c>
      <c r="B44" s="5" t="inlineStr">
        <is>
          <t>PASS</t>
        </is>
      </c>
      <c r="C44" s="5" t="n">
        <v>138240</v>
      </c>
      <c r="D44" s="7" t="n">
        <v>0</v>
      </c>
      <c r="E44" s="7" t="n">
        <v>0</v>
      </c>
      <c r="F44" s="5" t="inlineStr"/>
      <c r="G44" s="5" t="inlineStr">
        <is>
          <t>flag (0/1)</t>
        </is>
      </c>
      <c r="H44" s="5" t="inlineStr">
        <is>
          <t>data</t>
        </is>
      </c>
      <c r="I44" s="5" t="inlineStr">
        <is>
          <t>Data and chronology</t>
        </is>
      </c>
    </row>
    <row r="45">
      <c r="A45" s="4" t="inlineStr">
        <is>
          <t>finite_trades</t>
        </is>
      </c>
      <c r="B45" s="4" t="inlineStr">
        <is>
          <t>PASS</t>
        </is>
      </c>
      <c r="C45" s="4" t="n">
        <v>138240</v>
      </c>
      <c r="D45" s="6" t="n">
        <v>0</v>
      </c>
      <c r="E45" s="6" t="n">
        <v>0</v>
      </c>
      <c r="F45" s="4" t="inlineStr"/>
      <c r="G45" s="4" t="inlineStr">
        <is>
          <t>flag (0/1)</t>
        </is>
      </c>
      <c r="H45" s="4" t="inlineStr">
        <is>
          <t>data</t>
        </is>
      </c>
      <c r="I45" s="4" t="inlineStr">
        <is>
          <t>Data and chronology</t>
        </is>
      </c>
    </row>
    <row r="46">
      <c r="A46" s="5" t="inlineStr">
        <is>
          <t>schema_benchmark</t>
        </is>
      </c>
      <c r="B46" s="5" t="inlineStr">
        <is>
          <t>PASS</t>
        </is>
      </c>
      <c r="C46" s="5" t="n">
        <v>1</v>
      </c>
      <c r="D46" s="7" t="n">
        <v>0</v>
      </c>
      <c r="E46" s="7" t="n">
        <v>0</v>
      </c>
      <c r="F46" s="5" t="inlineStr">
        <is>
          <t>Required columns present.</t>
        </is>
      </c>
      <c r="G46" s="5" t="inlineStr">
        <is>
          <t>flag (0/1)</t>
        </is>
      </c>
      <c r="H46" s="5" t="inlineStr">
        <is>
          <t>data</t>
        </is>
      </c>
      <c r="I46" s="5" t="inlineStr">
        <is>
          <t>Data and chronology</t>
        </is>
      </c>
    </row>
    <row r="47">
      <c r="A47" s="4" t="inlineStr">
        <is>
          <t>nonnull_keys_benchmark</t>
        </is>
      </c>
      <c r="B47" s="4" t="inlineStr">
        <is>
          <t>PASS</t>
        </is>
      </c>
      <c r="C47" s="4" t="n">
        <v>3018</v>
      </c>
      <c r="D47" s="6" t="n">
        <v>0</v>
      </c>
      <c r="E47" s="6" t="n">
        <v>0</v>
      </c>
      <c r="F47" s="4" t="inlineStr"/>
      <c r="G47" s="4" t="inlineStr">
        <is>
          <t>flag (0/1)</t>
        </is>
      </c>
      <c r="H47" s="4" t="inlineStr">
        <is>
          <t>data</t>
        </is>
      </c>
      <c r="I47" s="4" t="inlineStr">
        <is>
          <t>Data and chronology</t>
        </is>
      </c>
    </row>
    <row r="48">
      <c r="A48" s="5" t="inlineStr">
        <is>
          <t>unique_keys_benchmark</t>
        </is>
      </c>
      <c r="B48" s="5" t="inlineStr">
        <is>
          <t>PASS</t>
        </is>
      </c>
      <c r="C48" s="5" t="n">
        <v>3018</v>
      </c>
      <c r="D48" s="7" t="n">
        <v>0</v>
      </c>
      <c r="E48" s="7" t="n">
        <v>0</v>
      </c>
      <c r="F48" s="5" t="inlineStr"/>
      <c r="G48" s="5" t="inlineStr">
        <is>
          <t>flag (0/1)</t>
        </is>
      </c>
      <c r="H48" s="5" t="inlineStr">
        <is>
          <t>data</t>
        </is>
      </c>
      <c r="I48" s="5" t="inlineStr">
        <is>
          <t>Data and chronology</t>
        </is>
      </c>
    </row>
    <row r="49">
      <c r="A49" s="4" t="inlineStr">
        <is>
          <t>valid_dates_benchmark</t>
        </is>
      </c>
      <c r="B49" s="4" t="inlineStr">
        <is>
          <t>PASS</t>
        </is>
      </c>
      <c r="C49" s="4" t="n">
        <v>3018</v>
      </c>
      <c r="D49" s="6" t="n">
        <v>0</v>
      </c>
      <c r="E49" s="6" t="n">
        <v>0</v>
      </c>
      <c r="F49" s="4" t="inlineStr"/>
      <c r="G49" s="4" t="inlineStr">
        <is>
          <t>flag (0/1)</t>
        </is>
      </c>
      <c r="H49" s="4" t="inlineStr">
        <is>
          <t>data</t>
        </is>
      </c>
      <c r="I49" s="4" t="inlineStr">
        <is>
          <t>Data and chronology</t>
        </is>
      </c>
    </row>
    <row r="50">
      <c r="A50" s="5" t="inlineStr">
        <is>
          <t>real_numeric_benchmark</t>
        </is>
      </c>
      <c r="B50" s="5" t="inlineStr">
        <is>
          <t>PASS</t>
        </is>
      </c>
      <c r="C50" s="5" t="n">
        <v>6036</v>
      </c>
      <c r="D50" s="7" t="n">
        <v>0</v>
      </c>
      <c r="E50" s="7" t="n">
        <v>0</v>
      </c>
      <c r="F50" s="5" t="inlineStr"/>
      <c r="G50" s="5" t="inlineStr">
        <is>
          <t>flag (0/1)</t>
        </is>
      </c>
      <c r="H50" s="5" t="inlineStr">
        <is>
          <t>data</t>
        </is>
      </c>
      <c r="I50" s="5" t="inlineStr">
        <is>
          <t>Data and chronology</t>
        </is>
      </c>
    </row>
    <row r="51">
      <c r="A51" s="4" t="inlineStr">
        <is>
          <t>finite_benchmark</t>
        </is>
      </c>
      <c r="B51" s="4" t="inlineStr">
        <is>
          <t>PASS</t>
        </is>
      </c>
      <c r="C51" s="4" t="n">
        <v>6036</v>
      </c>
      <c r="D51" s="6" t="n">
        <v>0</v>
      </c>
      <c r="E51" s="6" t="n">
        <v>0</v>
      </c>
      <c r="F51" s="4" t="inlineStr"/>
      <c r="G51" s="4" t="inlineStr">
        <is>
          <t>flag (0/1)</t>
        </is>
      </c>
      <c r="H51" s="4" t="inlineStr">
        <is>
          <t>data</t>
        </is>
      </c>
      <c r="I51" s="4" t="inlineStr">
        <is>
          <t>Data and chronology</t>
        </is>
      </c>
    </row>
    <row r="52">
      <c r="A52" s="5" t="inlineStr">
        <is>
          <t>calendar_boundary</t>
        </is>
      </c>
      <c r="B52" s="5" t="inlineStr">
        <is>
          <t>PASS</t>
        </is>
      </c>
      <c r="C52" s="5" t="n">
        <v>4024</v>
      </c>
      <c r="D52" s="7" t="n">
        <v>0</v>
      </c>
      <c r="E52" s="7" t="n">
        <v>0</v>
      </c>
      <c r="F52" s="5" t="inlineStr"/>
      <c r="G52" s="5" t="inlineStr">
        <is>
          <t>flag (0/1)</t>
        </is>
      </c>
      <c r="H52" s="5" t="inlineStr">
        <is>
          <t>data</t>
        </is>
      </c>
      <c r="I52" s="5" t="inlineStr">
        <is>
          <t>Data and chronology</t>
        </is>
      </c>
    </row>
    <row r="53">
      <c r="A53" s="4" t="inlineStr">
        <is>
          <t>source_ticker_roster</t>
        </is>
      </c>
      <c r="B53" s="4" t="inlineStr">
        <is>
          <t>PASS</t>
        </is>
      </c>
      <c r="C53" s="4" t="n">
        <v>32192</v>
      </c>
      <c r="D53" s="6" t="n">
        <v>0</v>
      </c>
      <c r="E53" s="6" t="n">
        <v>0</v>
      </c>
      <c r="F53" s="4" t="inlineStr"/>
      <c r="G53" s="4" t="inlineStr">
        <is>
          <t>flag (0/1)</t>
        </is>
      </c>
      <c r="H53" s="4" t="inlineStr">
        <is>
          <t>data</t>
        </is>
      </c>
      <c r="I53" s="4" t="inlineStr">
        <is>
          <t>Data and chronology</t>
        </is>
      </c>
    </row>
    <row r="54">
      <c r="A54" s="5" t="inlineStr">
        <is>
          <t>source_calendar_complete</t>
        </is>
      </c>
      <c r="B54" s="5" t="inlineStr">
        <is>
          <t>PASS</t>
        </is>
      </c>
      <c r="C54" s="5" t="n">
        <v>32192</v>
      </c>
      <c r="D54" s="7" t="n">
        <v>0</v>
      </c>
      <c r="E54" s="7" t="n">
        <v>0</v>
      </c>
      <c r="F54" s="5" t="inlineStr"/>
      <c r="G54" s="5" t="inlineStr">
        <is>
          <t>flag (0/1)</t>
        </is>
      </c>
      <c r="H54" s="5" t="inlineStr">
        <is>
          <t>data</t>
        </is>
      </c>
      <c r="I54" s="5" t="inlineStr">
        <is>
          <t>Data and chronology</t>
        </is>
      </c>
    </row>
    <row r="55">
      <c r="A55" s="4" t="inlineStr">
        <is>
          <t>source_return_domain</t>
        </is>
      </c>
      <c r="B55" s="4" t="inlineStr">
        <is>
          <t>PASS</t>
        </is>
      </c>
      <c r="C55" s="4" t="n">
        <v>32192</v>
      </c>
      <c r="D55" s="6" t="n">
        <v>0</v>
      </c>
      <c r="E55" s="6" t="n">
        <v>0</v>
      </c>
      <c r="F55" s="4" t="inlineStr">
        <is>
          <t>Total losses require a separately declared liquidation policy; never filled or dropped.</t>
        </is>
      </c>
      <c r="G55" s="4" t="inlineStr">
        <is>
          <t>flag (0/1)</t>
        </is>
      </c>
      <c r="H55" s="4" t="inlineStr">
        <is>
          <t>data</t>
        </is>
      </c>
      <c r="I55" s="4" t="inlineStr">
        <is>
          <t>Data and chronology</t>
        </is>
      </c>
    </row>
    <row r="56">
      <c r="A56" s="5" t="inlineStr">
        <is>
          <t>source_identity_stable</t>
        </is>
      </c>
      <c r="B56" s="5" t="inlineStr">
        <is>
          <t>PASS</t>
        </is>
      </c>
      <c r="C56" s="5" t="n">
        <v>32192</v>
      </c>
      <c r="D56" s="7" t="n">
        <v>0</v>
      </c>
      <c r="E56" s="7" t="n">
        <v>0</v>
      </c>
      <c r="F56" s="5" t="inlineStr"/>
      <c r="G56" s="5" t="inlineStr">
        <is>
          <t>flag (0/1)</t>
        </is>
      </c>
      <c r="H56" s="5" t="inlineStr">
        <is>
          <t>data</t>
        </is>
      </c>
      <c r="I56" s="5" t="inlineStr">
        <is>
          <t>Data and chronology</t>
        </is>
      </c>
    </row>
    <row r="57">
      <c r="A57" s="4" t="inlineStr">
        <is>
          <t>source_flag_dlyretmissflg</t>
        </is>
      </c>
      <c r="B57" s="4" t="inlineStr">
        <is>
          <t>PASS</t>
        </is>
      </c>
      <c r="C57" s="4" t="n">
        <v>32192</v>
      </c>
      <c r="D57" s="6" t="n">
        <v>0</v>
      </c>
      <c r="E57" s="6" t="n">
        <v>0</v>
      </c>
      <c r="F57" s="4" t="inlineStr"/>
      <c r="G57" s="4" t="inlineStr">
        <is>
          <t>flag (0/1)</t>
        </is>
      </c>
      <c r="H57" s="4" t="inlineStr">
        <is>
          <t>data</t>
        </is>
      </c>
      <c r="I57" s="4" t="inlineStr">
        <is>
          <t>Data and chronology</t>
        </is>
      </c>
    </row>
    <row r="58">
      <c r="A58" s="5" t="inlineStr">
        <is>
          <t>source_flag_dlyretdurflg</t>
        </is>
      </c>
      <c r="B58" s="5" t="inlineStr">
        <is>
          <t>PASS</t>
        </is>
      </c>
      <c r="C58" s="5" t="n">
        <v>32192</v>
      </c>
      <c r="D58" s="7" t="n">
        <v>0</v>
      </c>
      <c r="E58" s="7" t="n">
        <v>0</v>
      </c>
      <c r="F58" s="5" t="inlineStr"/>
      <c r="G58" s="5" t="inlineStr">
        <is>
          <t>flag (0/1)</t>
        </is>
      </c>
      <c r="H58" s="5" t="inlineStr">
        <is>
          <t>data</t>
        </is>
      </c>
      <c r="I58" s="5" t="inlineStr">
        <is>
          <t>Data and chronology</t>
        </is>
      </c>
    </row>
    <row r="59">
      <c r="A59" s="4" t="inlineStr">
        <is>
          <t>source_flag_dlydelflg</t>
        </is>
      </c>
      <c r="B59" s="4" t="inlineStr">
        <is>
          <t>PASS</t>
        </is>
      </c>
      <c r="C59" s="4" t="n">
        <v>32192</v>
      </c>
      <c r="D59" s="6" t="n">
        <v>0</v>
      </c>
      <c r="E59" s="6" t="n">
        <v>0</v>
      </c>
      <c r="F59" s="4" t="inlineStr"/>
      <c r="G59" s="4" t="inlineStr">
        <is>
          <t>flag (0/1)</t>
        </is>
      </c>
      <c r="H59" s="4" t="inlineStr">
        <is>
          <t>data</t>
        </is>
      </c>
      <c r="I59" s="4" t="inlineStr">
        <is>
          <t>Data and chronology</t>
        </is>
      </c>
    </row>
    <row r="60">
      <c r="A60" s="5" t="inlineStr">
        <is>
          <t>source_flag_tradingstatusflg</t>
        </is>
      </c>
      <c r="B60" s="5" t="inlineStr">
        <is>
          <t>PASS</t>
        </is>
      </c>
      <c r="C60" s="5" t="n">
        <v>32192</v>
      </c>
      <c r="D60" s="7" t="n">
        <v>0</v>
      </c>
      <c r="E60" s="7" t="n">
        <v>0</v>
      </c>
      <c r="F60" s="5" t="inlineStr"/>
      <c r="G60" s="5" t="inlineStr">
        <is>
          <t>flag (0/1)</t>
        </is>
      </c>
      <c r="H60" s="5" t="inlineStr">
        <is>
          <t>data</t>
        </is>
      </c>
      <c r="I60" s="5" t="inlineStr">
        <is>
          <t>Data and chronology</t>
        </is>
      </c>
    </row>
    <row r="61">
      <c r="A61" s="4" t="inlineStr">
        <is>
          <t>nonempty_evaluation</t>
        </is>
      </c>
      <c r="B61" s="4" t="inlineStr">
        <is>
          <t>PASS</t>
        </is>
      </c>
      <c r="C61" s="4" t="n">
        <v>1</v>
      </c>
      <c r="D61" s="6" t="n">
        <v>0</v>
      </c>
      <c r="E61" s="6" t="n">
        <v>0</v>
      </c>
      <c r="F61" s="4" t="inlineStr"/>
      <c r="G61" s="4" t="inlineStr">
        <is>
          <t>flag (0/1)</t>
        </is>
      </c>
      <c r="H61" s="4" t="inlineStr">
        <is>
          <t>data</t>
        </is>
      </c>
      <c r="I61" s="4" t="inlineStr">
        <is>
          <t>Data and chronology</t>
        </is>
      </c>
    </row>
    <row r="62">
      <c r="A62" s="5" t="inlineStr">
        <is>
          <t>complete_roster_daily</t>
        </is>
      </c>
      <c r="B62" s="5" t="inlineStr">
        <is>
          <t>PASS</t>
        </is>
      </c>
      <c r="C62" s="5" t="n">
        <v>90540</v>
      </c>
      <c r="D62" s="7" t="n">
        <v>0</v>
      </c>
      <c r="E62" s="7" t="n">
        <v>0</v>
      </c>
      <c r="F62" s="5" t="inlineStr"/>
      <c r="G62" s="5" t="inlineStr">
        <is>
          <t>flag (0/1)</t>
        </is>
      </c>
      <c r="H62" s="5" t="inlineStr">
        <is>
          <t>data</t>
        </is>
      </c>
      <c r="I62" s="5" t="inlineStr">
        <is>
          <t>Data and chronology</t>
        </is>
      </c>
    </row>
    <row r="63">
      <c r="A63" s="4" t="inlineStr">
        <is>
          <t>complete_roster_decisions</t>
        </is>
      </c>
      <c r="B63" s="4" t="inlineStr">
        <is>
          <t>PASS</t>
        </is>
      </c>
      <c r="C63" s="4" t="n">
        <v>4320</v>
      </c>
      <c r="D63" s="6" t="n">
        <v>0</v>
      </c>
      <c r="E63" s="6" t="n">
        <v>0</v>
      </c>
      <c r="F63" s="4" t="inlineStr"/>
      <c r="G63" s="4" t="inlineStr">
        <is>
          <t>flag (0/1)</t>
        </is>
      </c>
      <c r="H63" s="4" t="inlineStr">
        <is>
          <t>data</t>
        </is>
      </c>
      <c r="I63" s="4" t="inlineStr">
        <is>
          <t>Data and chronology</t>
        </is>
      </c>
    </row>
    <row r="64">
      <c r="A64" s="5" t="inlineStr">
        <is>
          <t>complete_roster_trades</t>
        </is>
      </c>
      <c r="B64" s="5" t="inlineStr">
        <is>
          <t>PASS</t>
        </is>
      </c>
      <c r="C64" s="5" t="n">
        <v>34560</v>
      </c>
      <c r="D64" s="7" t="n">
        <v>0</v>
      </c>
      <c r="E64" s="7" t="n">
        <v>0</v>
      </c>
      <c r="F64" s="5" t="inlineStr"/>
      <c r="G64" s="5" t="inlineStr">
        <is>
          <t>flag (0/1)</t>
        </is>
      </c>
      <c r="H64" s="5" t="inlineStr">
        <is>
          <t>data</t>
        </is>
      </c>
      <c r="I64" s="5" t="inlineStr">
        <is>
          <t>Data and chronology</t>
        </is>
      </c>
    </row>
    <row r="65">
      <c r="A65" s="4" t="inlineStr">
        <is>
          <t>complete_roster_benchmark</t>
        </is>
      </c>
      <c r="B65" s="4" t="inlineStr">
        <is>
          <t>PASS</t>
        </is>
      </c>
      <c r="C65" s="4" t="n">
        <v>3018</v>
      </c>
      <c r="D65" s="6" t="n">
        <v>0</v>
      </c>
      <c r="E65" s="6" t="n">
        <v>0</v>
      </c>
      <c r="F65" s="4" t="inlineStr"/>
      <c r="G65" s="4" t="inlineStr">
        <is>
          <t>flag (0/1)</t>
        </is>
      </c>
      <c r="H65" s="4" t="inlineStr">
        <is>
          <t>data</t>
        </is>
      </c>
      <c r="I65" s="4" t="inlineStr">
        <is>
          <t>Data and chronology</t>
        </is>
      </c>
    </row>
    <row r="66">
      <c r="A66" s="5" t="inlineStr">
        <is>
          <t>positive_saved_nav</t>
        </is>
      </c>
      <c r="B66" s="5" t="inlineStr">
        <is>
          <t>PASS</t>
        </is>
      </c>
      <c r="C66" s="5" t="n">
        <v>90540</v>
      </c>
      <c r="D66" s="7" t="n">
        <v>0</v>
      </c>
      <c r="E66" s="7" t="n">
        <v>0</v>
      </c>
      <c r="F66" s="5" t="inlineStr"/>
      <c r="G66" s="5" t="inlineStr">
        <is>
          <t>flag (0/1)</t>
        </is>
      </c>
      <c r="H66" s="5" t="inlineStr">
        <is>
          <t>accounting</t>
        </is>
      </c>
      <c r="I66" s="5" t="inlineStr">
        <is>
          <t>Reconciliation and accounting</t>
        </is>
      </c>
    </row>
    <row r="67">
      <c r="A67" s="4" t="inlineStr">
        <is>
          <t>nonnegative_saved_fees</t>
        </is>
      </c>
      <c r="B67" s="4" t="inlineStr">
        <is>
          <t>PASS</t>
        </is>
      </c>
      <c r="C67" s="4" t="n">
        <v>34560</v>
      </c>
      <c r="D67" s="6" t="n">
        <v>0</v>
      </c>
      <c r="E67" s="6" t="n">
        <v>0</v>
      </c>
      <c r="F67" s="4" t="inlineStr"/>
      <c r="G67" s="4" t="inlineStr">
        <is>
          <t>flag (0/1)</t>
        </is>
      </c>
      <c r="H67" s="4" t="inlineStr">
        <is>
          <t>accounting</t>
        </is>
      </c>
      <c r="I67" s="4" t="inlineStr">
        <is>
          <t>Reconciliation and accounting</t>
        </is>
      </c>
    </row>
    <row r="68">
      <c r="A68" s="5" t="inlineStr">
        <is>
          <t>rebalance_flag_domain</t>
        </is>
      </c>
      <c r="B68" s="5" t="inlineStr">
        <is>
          <t>PASS</t>
        </is>
      </c>
      <c r="C68" s="5" t="n">
        <v>90540</v>
      </c>
      <c r="D68" s="7" t="n">
        <v>0</v>
      </c>
      <c r="E68" s="7" t="n">
        <v>0</v>
      </c>
      <c r="F68" s="5" t="inlineStr"/>
      <c r="G68" s="5" t="inlineStr">
        <is>
          <t>flag (0/1)</t>
        </is>
      </c>
      <c r="H68" s="5" t="inlineStr">
        <is>
          <t>data</t>
        </is>
      </c>
      <c r="I68" s="5" t="inlineStr">
        <is>
          <t>Data and chronology</t>
        </is>
      </c>
    </row>
    <row r="69">
      <c r="A69" s="4" t="inlineStr">
        <is>
          <t>risk_history_sufficient</t>
        </is>
      </c>
      <c r="B69" s="4" t="inlineStr">
        <is>
          <t>PASS</t>
        </is>
      </c>
      <c r="C69" s="4" t="n">
        <v>144</v>
      </c>
      <c r="D69" s="6" t="n">
        <v>0</v>
      </c>
      <c r="E69" s="6" t="n">
        <v>0</v>
      </c>
      <c r="F69" s="4" t="inlineStr"/>
      <c r="G69" s="4" t="inlineStr">
        <is>
          <t>flag (0/1)</t>
        </is>
      </c>
      <c r="H69" s="4" t="inlineStr">
        <is>
          <t>risk</t>
        </is>
      </c>
      <c r="I69" s="4" t="inlineStr">
        <is>
          <t>Risk and constraints</t>
        </is>
      </c>
    </row>
    <row r="70">
      <c r="A70" s="5" t="inlineStr">
        <is>
          <t>risk_covariance_psd</t>
        </is>
      </c>
      <c r="B70" s="5" t="inlineStr">
        <is>
          <t>PASS</t>
        </is>
      </c>
      <c r="C70" s="5" t="n">
        <v>144</v>
      </c>
      <c r="D70" s="7" t="n">
        <v>0</v>
      </c>
      <c r="E70" s="7" t="n">
        <v>0</v>
      </c>
      <c r="F70" s="5" t="inlineStr"/>
      <c r="G70" s="5" t="inlineStr">
        <is>
          <t>flag (0/1)</t>
        </is>
      </c>
      <c r="H70" s="5" t="inlineStr">
        <is>
          <t>risk</t>
        </is>
      </c>
      <c r="I70" s="5" t="inlineStr">
        <is>
          <t>Risk and constraints</t>
        </is>
      </c>
    </row>
    <row r="71">
      <c r="A71" s="4" t="inlineStr">
        <is>
          <t>decision_chronology</t>
        </is>
      </c>
      <c r="B71" s="4" t="inlineStr">
        <is>
          <t>PASS</t>
        </is>
      </c>
      <c r="C71" s="4" t="n">
        <v>4320</v>
      </c>
      <c r="D71" s="6" t="n">
        <v>0</v>
      </c>
      <c r="E71" s="6" t="n">
        <v>0</v>
      </c>
      <c r="F71" s="4" t="inlineStr"/>
      <c r="G71" s="4" t="inlineStr">
        <is>
          <t>flag (0/1)</t>
        </is>
      </c>
      <c r="H71" s="4" t="inlineStr">
        <is>
          <t>data</t>
        </is>
      </c>
      <c r="I71" s="4" t="inlineStr">
        <is>
          <t>Data and chronology</t>
        </is>
      </c>
    </row>
    <row r="72">
      <c r="A72" s="5" t="inlineStr">
        <is>
          <t>decision_risk_window</t>
        </is>
      </c>
      <c r="B72" s="5" t="inlineStr">
        <is>
          <t>PASS</t>
        </is>
      </c>
      <c r="C72" s="5" t="n">
        <v>4320</v>
      </c>
      <c r="D72" s="7" t="n">
        <v>0</v>
      </c>
      <c r="E72" s="7" t="n">
        <v>0</v>
      </c>
      <c r="F72" s="5" t="inlineStr">
        <is>
          <t>Exactly the declared trailing observations, ending strictly before execution.</t>
        </is>
      </c>
      <c r="G72" s="5" t="inlineStr">
        <is>
          <t>flag (0/1)</t>
        </is>
      </c>
      <c r="H72" s="5" t="inlineStr">
        <is>
          <t>data</t>
        </is>
      </c>
      <c r="I72" s="5" t="inlineStr">
        <is>
          <t>Data and chronology</t>
        </is>
      </c>
    </row>
    <row r="73">
      <c r="A73" s="4" t="inlineStr">
        <is>
          <t>risk_shrinkage_reconciliation</t>
        </is>
      </c>
      <c r="B73" s="4" t="inlineStr">
        <is>
          <t>PASS</t>
        </is>
      </c>
      <c r="C73" s="4" t="n">
        <v>4320</v>
      </c>
      <c r="D73" s="6" t="n">
        <v>9.71445146547012e-17</v>
      </c>
      <c r="E73" s="6" t="n">
        <v>1e-10</v>
      </c>
      <c r="F73" s="4" t="inlineStr"/>
      <c r="G73" s="4" t="inlineStr">
        <is>
          <t>fraction</t>
        </is>
      </c>
      <c r="H73" s="4" t="inlineStr">
        <is>
          <t>risk</t>
        </is>
      </c>
      <c r="I73" s="4" t="inlineStr">
        <is>
          <t>Risk and constraints</t>
        </is>
      </c>
    </row>
    <row r="74">
      <c r="A74" s="5" t="inlineStr">
        <is>
          <t>decision_full_investment</t>
        </is>
      </c>
      <c r="B74" s="5" t="inlineStr">
        <is>
          <t>PASS</t>
        </is>
      </c>
      <c r="C74" s="5" t="n">
        <v>4320</v>
      </c>
      <c r="D74" s="7" t="n">
        <v>1.145084027598386e-12</v>
      </c>
      <c r="E74" s="7" t="n">
        <v>2e-06</v>
      </c>
      <c r="F74" s="5" t="inlineStr"/>
      <c r="G74" s="5" t="inlineStr">
        <is>
          <t>weight fraction</t>
        </is>
      </c>
      <c r="H74" s="5" t="inlineStr">
        <is>
          <t>risk</t>
        </is>
      </c>
      <c r="I74" s="5" t="inlineStr">
        <is>
          <t>Risk and constraints</t>
        </is>
      </c>
    </row>
    <row r="75">
      <c r="A75" s="4" t="inlineStr">
        <is>
          <t>decision_constraint_bounds</t>
        </is>
      </c>
      <c r="B75" s="4" t="inlineStr">
        <is>
          <t>PASS</t>
        </is>
      </c>
      <c r="C75" s="4" t="n">
        <v>4320</v>
      </c>
      <c r="D75" s="6" t="n">
        <v>5.040799999633805e-10</v>
      </c>
      <c r="E75" s="6" t="n">
        <v>2e-06</v>
      </c>
      <c r="F75" s="4" t="inlineStr"/>
      <c r="G75" s="4" t="inlineStr">
        <is>
          <t>weight fraction</t>
        </is>
      </c>
      <c r="H75" s="4" t="inlineStr">
        <is>
          <t>risk</t>
        </is>
      </c>
      <c r="I75" s="4" t="inlineStr">
        <is>
          <t>Risk and constraints</t>
        </is>
      </c>
    </row>
    <row r="76">
      <c r="A76" s="5" t="inlineStr">
        <is>
          <t>risk_te_reconciliation</t>
        </is>
      </c>
      <c r="B76" s="5" t="inlineStr">
        <is>
          <t>PASS</t>
        </is>
      </c>
      <c r="C76" s="5" t="n">
        <v>4320</v>
      </c>
      <c r="D76" s="7" t="n">
        <v>1.266348137463069e-16</v>
      </c>
      <c r="E76" s="7" t="n">
        <v>1e-10</v>
      </c>
      <c r="F76" s="5" t="inlineStr"/>
      <c r="G76" s="5" t="inlineStr">
        <is>
          <t>annual TE fraction</t>
        </is>
      </c>
      <c r="H76" s="5" t="inlineStr">
        <is>
          <t>risk</t>
        </is>
      </c>
      <c r="I76" s="5" t="inlineStr">
        <is>
          <t>Risk and constraints</t>
        </is>
      </c>
    </row>
    <row r="77">
      <c r="A77" s="4" t="inlineStr">
        <is>
          <t>risk_te_budget</t>
        </is>
      </c>
      <c r="B77" s="4" t="inlineStr">
        <is>
          <t>PASS</t>
        </is>
      </c>
      <c r="C77" s="4" t="n">
        <v>1440</v>
      </c>
      <c r="D77" s="6" t="n">
        <v>6.317411871403777e-12</v>
      </c>
      <c r="E77" s="6" t="n">
        <v>2e-06</v>
      </c>
      <c r="F77" s="4" t="inlineStr"/>
      <c r="G77" s="4" t="inlineStr">
        <is>
          <t>annual TE fraction</t>
        </is>
      </c>
      <c r="H77" s="4" t="inlineStr">
        <is>
          <t>risk</t>
        </is>
      </c>
      <c r="I77" s="4" t="inlineStr">
        <is>
          <t>Risk and constraints</t>
        </is>
      </c>
    </row>
    <row r="78">
      <c r="A78" s="5" t="inlineStr">
        <is>
          <t>risk_minimum_reference</t>
        </is>
      </c>
      <c r="B78" s="5" t="inlineStr">
        <is>
          <t>PASS</t>
        </is>
      </c>
      <c r="C78" s="5" t="n">
        <v>4320</v>
      </c>
      <c r="D78" s="7" t="n">
        <v>1.144917494144693e-16</v>
      </c>
      <c r="E78" s="7" t="n">
        <v>1e-10</v>
      </c>
      <c r="F78" s="5" t="inlineStr">
        <is>
          <t>Reconciles the saved Minimum risk solution; does not independently certify optimizer optimality.</t>
        </is>
      </c>
      <c r="G78" s="5" t="inlineStr">
        <is>
          <t>annual TE fraction</t>
        </is>
      </c>
      <c r="H78" s="5" t="inlineStr">
        <is>
          <t>risk</t>
        </is>
      </c>
      <c r="I78" s="5" t="inlineStr">
        <is>
          <t>Risk and constraints</t>
        </is>
      </c>
    </row>
    <row r="79">
      <c r="A79" s="4" t="inlineStr">
        <is>
          <t>risk_budget_definition</t>
        </is>
      </c>
      <c r="B79" s="4" t="inlineStr">
        <is>
          <t>PASS</t>
        </is>
      </c>
      <c r="C79" s="4" t="n">
        <v>4320</v>
      </c>
      <c r="D79" s="6" t="n">
        <v>1.157927920214519e-16</v>
      </c>
      <c r="E79" s="6" t="n">
        <v>1e-10</v>
      </c>
      <c r="F79" s="4" t="inlineStr"/>
      <c r="G79" s="4" t="inlineStr">
        <is>
          <t>annual TE fraction</t>
        </is>
      </c>
      <c r="H79" s="4" t="inlineStr">
        <is>
          <t>risk</t>
        </is>
      </c>
      <c r="I79" s="4" t="inlineStr">
        <is>
          <t>Risk and constraints</t>
        </is>
      </c>
    </row>
    <row r="80">
      <c r="A80" s="5" t="inlineStr">
        <is>
          <t>trade_chronology</t>
        </is>
      </c>
      <c r="B80" s="5" t="inlineStr">
        <is>
          <t>PASS</t>
        </is>
      </c>
      <c r="C80" s="5" t="n">
        <v>34560</v>
      </c>
      <c r="D80" s="7" t="n">
        <v>0</v>
      </c>
      <c r="E80" s="7" t="n">
        <v>0</v>
      </c>
      <c r="F80" s="5" t="inlineStr"/>
      <c r="G80" s="5" t="inlineStr">
        <is>
          <t>flag (0/1)</t>
        </is>
      </c>
      <c r="H80" s="5" t="inlineStr">
        <is>
          <t>data</t>
        </is>
      </c>
      <c r="I80" s="5" t="inlineStr">
        <is>
          <t>Data and chronology</t>
        </is>
      </c>
    </row>
    <row r="81">
      <c r="A81" s="4" t="inlineStr">
        <is>
          <t>sql_funding_error</t>
        </is>
      </c>
      <c r="B81" s="4" t="inlineStr">
        <is>
          <t>PASS</t>
        </is>
      </c>
      <c r="C81" s="4" t="n">
        <v>4320</v>
      </c>
      <c r="D81" s="6" t="n">
        <v>1.683279293729356e-09</v>
      </c>
      <c r="E81" s="6" t="n">
        <v>0.0001</v>
      </c>
      <c r="F81" s="4" t="inlineStr"/>
      <c r="G81" s="4" t="inlineStr">
        <is>
          <t>USD</t>
        </is>
      </c>
      <c r="H81" s="4" t="inlineStr">
        <is>
          <t>accounting</t>
        </is>
      </c>
      <c r="I81" s="4" t="inlineStr">
        <is>
          <t>Reconciliation and accounting</t>
        </is>
      </c>
    </row>
    <row r="82">
      <c r="A82" s="5" t="inlineStr">
        <is>
          <t>sql_signed_trade_error</t>
        </is>
      </c>
      <c r="B82" s="5" t="inlineStr">
        <is>
          <t>PASS</t>
        </is>
      </c>
      <c r="C82" s="5" t="n">
        <v>4320</v>
      </c>
      <c r="D82" s="7" t="n">
        <v>1.22726362405956e-09</v>
      </c>
      <c r="E82" s="7" t="n">
        <v>0.0001</v>
      </c>
      <c r="F82" s="5" t="inlineStr"/>
      <c r="G82" s="5" t="inlineStr">
        <is>
          <t>USD</t>
        </is>
      </c>
      <c r="H82" s="5" t="inlineStr">
        <is>
          <t>accounting</t>
        </is>
      </c>
      <c r="I82" s="5" t="inlineStr">
        <is>
          <t>Reconciliation and accounting</t>
        </is>
      </c>
    </row>
    <row r="83">
      <c r="A83" s="4" t="inlineStr">
        <is>
          <t>sql_position_error</t>
        </is>
      </c>
      <c r="B83" s="4" t="inlineStr">
        <is>
          <t>PASS</t>
        </is>
      </c>
      <c r="C83" s="4" t="n">
        <v>4320</v>
      </c>
      <c r="D83" s="6" t="n">
        <v>2.332853910047561e-10</v>
      </c>
      <c r="E83" s="6" t="n">
        <v>0.0001</v>
      </c>
      <c r="F83" s="4" t="inlineStr"/>
      <c r="G83" s="4" t="inlineStr">
        <is>
          <t>USD</t>
        </is>
      </c>
      <c r="H83" s="4" t="inlineStr">
        <is>
          <t>accounting</t>
        </is>
      </c>
      <c r="I83" s="4" t="inlineStr">
        <is>
          <t>Reconciliation and accounting</t>
        </is>
      </c>
    </row>
    <row r="84">
      <c r="A84" s="5" t="inlineStr">
        <is>
          <t>sql_fee_error</t>
        </is>
      </c>
      <c r="B84" s="5" t="inlineStr">
        <is>
          <t>PASS</t>
        </is>
      </c>
      <c r="C84" s="5" t="n">
        <v>4320</v>
      </c>
      <c r="D84" s="7" t="n">
        <v>2.842170943040401e-14</v>
      </c>
      <c r="E84" s="7" t="n">
        <v>0.0001</v>
      </c>
      <c r="F84" s="5" t="inlineStr"/>
      <c r="G84" s="5" t="inlineStr">
        <is>
          <t>USD</t>
        </is>
      </c>
      <c r="H84" s="5" t="inlineStr">
        <is>
          <t>accounting</t>
        </is>
      </c>
      <c r="I84" s="5" t="inlineStr">
        <is>
          <t>Reconciliation and accounting</t>
        </is>
      </c>
    </row>
    <row r="85">
      <c r="A85" s="4" t="inlineStr">
        <is>
          <t>sql_daily_nav_error</t>
        </is>
      </c>
      <c r="B85" s="4" t="inlineStr">
        <is>
          <t>PASS</t>
        </is>
      </c>
      <c r="C85" s="4" t="n">
        <v>4320</v>
      </c>
      <c r="D85" s="6" t="n">
        <v>9.313225746154785e-10</v>
      </c>
      <c r="E85" s="6" t="n">
        <v>0.0001</v>
      </c>
      <c r="F85" s="4" t="inlineStr"/>
      <c r="G85" s="4" t="inlineStr">
        <is>
          <t>USD</t>
        </is>
      </c>
      <c r="H85" s="4" t="inlineStr">
        <is>
          <t>accounting</t>
        </is>
      </c>
      <c r="I85" s="4" t="inlineStr">
        <is>
          <t>Reconciliation and accounting</t>
        </is>
      </c>
    </row>
    <row r="86">
      <c r="A86" s="5" t="inlineStr">
        <is>
          <t>sql_daily_fee_error</t>
        </is>
      </c>
      <c r="B86" s="5" t="inlineStr">
        <is>
          <t>PASS</t>
        </is>
      </c>
      <c r="C86" s="5" t="n">
        <v>4320</v>
      </c>
      <c r="D86" s="7" t="n">
        <v>5.684341886080801e-14</v>
      </c>
      <c r="E86" s="7" t="n">
        <v>0.0001</v>
      </c>
      <c r="F86" s="5" t="inlineStr"/>
      <c r="G86" s="5" t="inlineStr">
        <is>
          <t>USD</t>
        </is>
      </c>
      <c r="H86" s="5" t="inlineStr">
        <is>
          <t>accounting</t>
        </is>
      </c>
      <c r="I86" s="5" t="inlineStr">
        <is>
          <t>Reconciliation and accounting</t>
        </is>
      </c>
    </row>
    <row r="87">
      <c r="A87" s="4" t="inlineStr">
        <is>
          <t>sql_missing_join_count</t>
        </is>
      </c>
      <c r="B87" s="4" t="inlineStr">
        <is>
          <t>PASS</t>
        </is>
      </c>
      <c r="C87" s="4" t="n">
        <v>4320</v>
      </c>
      <c r="D87" s="6" t="n">
        <v>0</v>
      </c>
      <c r="E87" s="6" t="n">
        <v>0</v>
      </c>
      <c r="F87" s="4" t="inlineStr"/>
      <c r="G87" s="4" t="inlineStr">
        <is>
          <t>rows</t>
        </is>
      </c>
      <c r="H87" s="4" t="inlineStr">
        <is>
          <t>accounting</t>
        </is>
      </c>
      <c r="I87" s="4" t="inlineStr">
        <is>
          <t>Reconciliation and accounting</t>
        </is>
      </c>
    </row>
    <row r="88">
      <c r="A88" s="5" t="inlineStr">
        <is>
          <t>sql_nav_return_error</t>
        </is>
      </c>
      <c r="B88" s="5" t="inlineStr">
        <is>
          <t>PASS</t>
        </is>
      </c>
      <c r="C88" s="5" t="n">
        <v>90540</v>
      </c>
      <c r="D88" s="7" t="n">
        <v>6.650496126026084e-16</v>
      </c>
      <c r="E88" s="7" t="n">
        <v>1e-10</v>
      </c>
      <c r="F88" s="5" t="inlineStr"/>
      <c r="G88" s="5" t="inlineStr">
        <is>
          <t>return fraction</t>
        </is>
      </c>
      <c r="H88" s="5" t="inlineStr">
        <is>
          <t>accounting</t>
        </is>
      </c>
      <c r="I88" s="5" t="inlineStr">
        <is>
          <t>Reconciliation and accounting</t>
        </is>
      </c>
    </row>
    <row r="89">
      <c r="A89" s="4" t="inlineStr">
        <is>
          <t>sql_cost_return_error</t>
        </is>
      </c>
      <c r="B89" s="4" t="inlineStr">
        <is>
          <t>PASS</t>
        </is>
      </c>
      <c r="C89" s="4" t="n">
        <v>90540</v>
      </c>
      <c r="D89" s="6" t="n">
        <v>6.098700747702007e-16</v>
      </c>
      <c r="E89" s="6" t="n">
        <v>1e-10</v>
      </c>
      <c r="F89" s="4" t="inlineStr"/>
      <c r="G89" s="4" t="inlineStr">
        <is>
          <t>return fraction</t>
        </is>
      </c>
      <c r="H89" s="4" t="inlineStr">
        <is>
          <t>accounting</t>
        </is>
      </c>
      <c r="I89" s="4" t="inlineStr">
        <is>
          <t>Reconciliation and accounting</t>
        </is>
      </c>
    </row>
    <row r="90">
      <c r="A90" s="5" t="inlineStr">
        <is>
          <t>sql_gross_active_error</t>
        </is>
      </c>
      <c r="B90" s="5" t="inlineStr">
        <is>
          <t>PASS</t>
        </is>
      </c>
      <c r="C90" s="5" t="n">
        <v>90540</v>
      </c>
      <c r="D90" s="7" t="n">
        <v>1.994931997373328e-16</v>
      </c>
      <c r="E90" s="7" t="n">
        <v>1e-10</v>
      </c>
      <c r="F90" s="5" t="inlineStr"/>
      <c r="G90" s="5" t="inlineStr">
        <is>
          <t>return fraction</t>
        </is>
      </c>
      <c r="H90" s="5" t="inlineStr">
        <is>
          <t>accounting</t>
        </is>
      </c>
      <c r="I90" s="5" t="inlineStr">
        <is>
          <t>Reconciliation and accounting</t>
        </is>
      </c>
    </row>
    <row r="91">
      <c r="A91" s="4" t="inlineStr">
        <is>
          <t>sql_net_active_error</t>
        </is>
      </c>
      <c r="B91" s="4" t="inlineStr">
        <is>
          <t>PASS</t>
        </is>
      </c>
      <c r="C91" s="4" t="n">
        <v>90540</v>
      </c>
      <c r="D91" s="6" t="n">
        <v>1.994931997373328e-16</v>
      </c>
      <c r="E91" s="6" t="n">
        <v>1e-10</v>
      </c>
      <c r="F91" s="4" t="inlineStr"/>
      <c r="G91" s="4" t="inlineStr">
        <is>
          <t>return fraction</t>
        </is>
      </c>
      <c r="H91" s="4" t="inlineStr">
        <is>
          <t>accounting</t>
        </is>
      </c>
      <c r="I91" s="4" t="inlineStr">
        <is>
          <t>Reconciliation and accounting</t>
        </is>
      </c>
    </row>
    <row r="92">
      <c r="A92" s="5" t="inlineStr">
        <is>
          <t>sql_benchmark_error</t>
        </is>
      </c>
      <c r="B92" s="5" t="inlineStr">
        <is>
          <t>PASS</t>
        </is>
      </c>
      <c r="C92" s="5" t="n">
        <v>90540</v>
      </c>
      <c r="D92" s="7" t="n">
        <v>0</v>
      </c>
      <c r="E92" s="7" t="n">
        <v>1e-10</v>
      </c>
      <c r="F92" s="5" t="inlineStr"/>
      <c r="G92" s="5" t="inlineStr">
        <is>
          <t>return fraction</t>
        </is>
      </c>
      <c r="H92" s="5" t="inlineStr">
        <is>
          <t>accounting</t>
        </is>
      </c>
      <c r="I92" s="5" t="inlineStr">
        <is>
          <t>Reconciliation and accounting</t>
        </is>
      </c>
    </row>
    <row r="93">
      <c r="A93" s="4" t="inlineStr">
        <is>
          <t>sql_missing_benchmark_count</t>
        </is>
      </c>
      <c r="B93" s="4" t="inlineStr">
        <is>
          <t>PASS</t>
        </is>
      </c>
      <c r="C93" s="4" t="n">
        <v>90540</v>
      </c>
      <c r="D93" s="6" t="n">
        <v>0</v>
      </c>
      <c r="E93" s="6" t="n">
        <v>0</v>
      </c>
      <c r="F93" s="4" t="inlineStr"/>
      <c r="G93" s="4" t="inlineStr">
        <is>
          <t>rows</t>
        </is>
      </c>
      <c r="H93" s="4" t="inlineStr">
        <is>
          <t>accounting</t>
        </is>
      </c>
      <c r="I93" s="4" t="inlineStr">
        <is>
          <t>Reconciliation and accounting</t>
        </is>
      </c>
    </row>
    <row r="94">
      <c r="A94" s="5" t="inlineStr">
        <is>
          <t>benchmark_nav_reconstruction</t>
        </is>
      </c>
      <c r="B94" s="5" t="inlineStr">
        <is>
          <t>PASS</t>
        </is>
      </c>
      <c r="C94" s="5" t="n">
        <v>3018</v>
      </c>
      <c r="D94" s="7" t="n">
        <v>4.656612873077393e-09</v>
      </c>
      <c r="E94" s="7" t="n">
        <v>0.0001</v>
      </c>
      <c r="F94" s="5" t="inlineStr"/>
      <c r="G94" s="5" t="inlineStr">
        <is>
          <t>USD</t>
        </is>
      </c>
      <c r="H94" s="5" t="inlineStr">
        <is>
          <t>accounting</t>
        </is>
      </c>
      <c r="I94" s="5" t="inlineStr">
        <is>
          <t>Reconciliation and accounting</t>
        </is>
      </c>
    </row>
    <row r="95">
      <c r="A95" s="4" t="inlineStr">
        <is>
          <t>benchmark_return_reconstruction</t>
        </is>
      </c>
      <c r="B95" s="4" t="inlineStr">
        <is>
          <t>PASS</t>
        </is>
      </c>
      <c r="C95" s="4" t="n">
        <v>3018</v>
      </c>
      <c r="D95" s="6" t="n">
        <v>3.989863994746656e-16</v>
      </c>
      <c r="E95" s="6" t="n">
        <v>1e-10</v>
      </c>
      <c r="F95" s="4" t="inlineStr"/>
      <c r="G95" s="4" t="inlineStr">
        <is>
          <t>return fraction</t>
        </is>
      </c>
      <c r="H95" s="4" t="inlineStr">
        <is>
          <t>accounting</t>
        </is>
      </c>
      <c r="I95" s="4" t="inlineStr">
        <is>
          <t>Reconciliation and accounting</t>
        </is>
      </c>
    </row>
    <row r="96">
      <c r="A96" s="5" t="inlineStr">
        <is>
          <t>rebalance_schedule</t>
        </is>
      </c>
      <c r="B96" s="5" t="inlineStr">
        <is>
          <t>PASS</t>
        </is>
      </c>
      <c r="C96" s="5" t="n">
        <v>90540</v>
      </c>
      <c r="D96" s="7" t="n">
        <v>0</v>
      </c>
      <c r="E96" s="7" t="n">
        <v>0</v>
      </c>
      <c r="F96" s="5" t="inlineStr"/>
      <c r="G96" s="5" t="inlineStr">
        <is>
          <t>flag (0/1)</t>
        </is>
      </c>
      <c r="H96" s="5" t="inlineStr">
        <is>
          <t>data</t>
        </is>
      </c>
      <c r="I96" s="5" t="inlineStr">
        <is>
          <t>Data and chronology</t>
        </is>
      </c>
    </row>
    <row r="97">
      <c r="A97" s="4" t="inlineStr">
        <is>
          <t>trade_preholdings_reconstruction</t>
        </is>
      </c>
      <c r="B97" s="4" t="inlineStr">
        <is>
          <t>PASS</t>
        </is>
      </c>
      <c r="C97" s="4" t="n">
        <v>34560</v>
      </c>
      <c r="D97" s="6" t="n">
        <v>1.105945557355881e-08</v>
      </c>
      <c r="E97" s="6" t="n">
        <v>0.0001</v>
      </c>
      <c r="F97" s="4" t="inlineStr"/>
      <c r="G97" s="4" t="inlineStr">
        <is>
          <t>USD</t>
        </is>
      </c>
      <c r="H97" s="4" t="inlineStr">
        <is>
          <t>accounting</t>
        </is>
      </c>
      <c r="I97" s="4" t="inlineStr">
        <is>
          <t>Reconciliation and accounting</t>
        </is>
      </c>
    </row>
    <row r="98">
      <c r="A98" s="5" t="inlineStr">
        <is>
          <t>trade_postholdings_reconstruction</t>
        </is>
      </c>
      <c r="B98" s="5" t="inlineStr">
        <is>
          <t>PASS</t>
        </is>
      </c>
      <c r="C98" s="5" t="n">
        <v>34560</v>
      </c>
      <c r="D98" s="7" t="n">
        <v>1.105945557355881e-08</v>
      </c>
      <c r="E98" s="7" t="n">
        <v>0.0001</v>
      </c>
      <c r="F98" s="5" t="inlineStr"/>
      <c r="G98" s="5" t="inlineStr">
        <is>
          <t>USD</t>
        </is>
      </c>
      <c r="H98" s="5" t="inlineStr">
        <is>
          <t>accounting</t>
        </is>
      </c>
      <c r="I98" s="5" t="inlineStr">
        <is>
          <t>Reconciliation and accounting</t>
        </is>
      </c>
    </row>
    <row r="99">
      <c r="A99" s="4" t="inlineStr">
        <is>
          <t>trade_cost_formula</t>
        </is>
      </c>
      <c r="B99" s="4" t="inlineStr">
        <is>
          <t>PASS</t>
        </is>
      </c>
      <c r="C99" s="4" t="n">
        <v>34560</v>
      </c>
      <c r="D99" s="6" t="n">
        <v>2.842170943040401e-14</v>
      </c>
      <c r="E99" s="6" t="n">
        <v>0.0001</v>
      </c>
      <c r="F99" s="4" t="inlineStr"/>
      <c r="G99" s="4" t="inlineStr">
        <is>
          <t>USD</t>
        </is>
      </c>
      <c r="H99" s="4" t="inlineStr">
        <is>
          <t>accounting</t>
        </is>
      </c>
      <c r="I99" s="4" t="inlineStr">
        <is>
          <t>Reconciliation and accounting</t>
        </is>
      </c>
    </row>
    <row r="100">
      <c r="A100" s="5" t="inlineStr">
        <is>
          <t>trade_self_financing</t>
        </is>
      </c>
      <c r="B100" s="5" t="inlineStr">
        <is>
          <t>PASS</t>
        </is>
      </c>
      <c r="C100" s="5" t="n">
        <v>4320</v>
      </c>
      <c r="D100" s="7" t="n">
        <v>1.22726362405956e-09</v>
      </c>
      <c r="E100" s="7" t="n">
        <v>0.0001</v>
      </c>
      <c r="F100" s="5" t="inlineStr"/>
      <c r="G100" s="5" t="inlineStr">
        <is>
          <t>USD</t>
        </is>
      </c>
      <c r="H100" s="5" t="inlineStr">
        <is>
          <t>accounting</t>
        </is>
      </c>
      <c r="I100" s="5" t="inlineStr">
        <is>
          <t>Reconciliation and accounting</t>
        </is>
      </c>
    </row>
    <row r="101">
      <c r="A101" s="4" t="inlineStr">
        <is>
          <t>posttrade_decision_weights</t>
        </is>
      </c>
      <c r="B101" s="4" t="inlineStr">
        <is>
          <t>PASS</t>
        </is>
      </c>
      <c r="C101" s="4" t="n">
        <v>34560</v>
      </c>
      <c r="D101" s="6" t="n">
        <v>3.306244167333716e-13</v>
      </c>
      <c r="E101" s="6" t="n">
        <v>2e-06</v>
      </c>
      <c r="F101" s="4" t="inlineStr"/>
      <c r="G101" s="4" t="inlineStr">
        <is>
          <t>weight fraction</t>
        </is>
      </c>
      <c r="H101" s="4" t="inlineStr">
        <is>
          <t>risk</t>
        </is>
      </c>
      <c r="I101" s="4" t="inlineStr">
        <is>
          <t>Risk and constraints</t>
        </is>
      </c>
    </row>
    <row r="102">
      <c r="A102" s="5" t="inlineStr">
        <is>
          <t>posttrade_constraints</t>
        </is>
      </c>
      <c r="B102" s="5" t="inlineStr">
        <is>
          <t>PASS</t>
        </is>
      </c>
      <c r="C102" s="5" t="n">
        <v>4320</v>
      </c>
      <c r="D102" s="7" t="n">
        <v>5.040811101864051e-10</v>
      </c>
      <c r="E102" s="7" t="n">
        <v>2e-06</v>
      </c>
      <c r="F102" s="5" t="inlineStr"/>
      <c r="G102" s="5" t="inlineStr">
        <is>
          <t>weight fraction</t>
        </is>
      </c>
      <c r="H102" s="5" t="inlineStr">
        <is>
          <t>risk</t>
        </is>
      </c>
      <c r="I102" s="5" t="inlineStr">
        <is>
          <t>Risk and constraints</t>
        </is>
      </c>
    </row>
    <row r="103">
      <c r="A103" s="4" t="inlineStr">
        <is>
          <t>reconstructed_positive_nav</t>
        </is>
      </c>
      <c r="B103" s="4" t="inlineStr">
        <is>
          <t>PASS</t>
        </is>
      </c>
      <c r="C103" s="4" t="n">
        <v>90540</v>
      </c>
      <c r="D103" s="6" t="n">
        <v>0</v>
      </c>
      <c r="E103" s="6" t="n">
        <v>0</v>
      </c>
      <c r="F103" s="4" t="inlineStr"/>
      <c r="G103" s="4" t="inlineStr">
        <is>
          <t>flag (0/1)</t>
        </is>
      </c>
      <c r="H103" s="4" t="inlineStr">
        <is>
          <t>accounting</t>
        </is>
      </c>
      <c r="I103" s="4" t="inlineStr">
        <is>
          <t>Reconciliation and accounting</t>
        </is>
      </c>
    </row>
    <row r="104">
      <c r="A104" s="5" t="inlineStr">
        <is>
          <t>daily_asset_gross_identity</t>
        </is>
      </c>
      <c r="B104" s="5" t="inlineStr">
        <is>
          <t>PASS</t>
        </is>
      </c>
      <c r="C104" s="5" t="n">
        <v>90540</v>
      </c>
      <c r="D104" s="7" t="n">
        <v>1.387778780781446e-17</v>
      </c>
      <c r="E104" s="7" t="n">
        <v>1e-10</v>
      </c>
      <c r="F104" s="5" t="inlineStr"/>
      <c r="G104" s="5" t="inlineStr">
        <is>
          <t>return fraction</t>
        </is>
      </c>
      <c r="H104" s="5" t="inlineStr">
        <is>
          <t>accounting</t>
        </is>
      </c>
      <c r="I104" s="5" t="inlineStr">
        <is>
          <t>Reconciliation and accounting</t>
        </is>
      </c>
    </row>
    <row r="105">
      <c r="A105" s="4" t="inlineStr">
        <is>
          <t>daily_net_contribution_identity</t>
        </is>
      </c>
      <c r="B105" s="4" t="inlineStr">
        <is>
          <t>PASS</t>
        </is>
      </c>
      <c r="C105" s="4" t="n">
        <v>90540</v>
      </c>
      <c r="D105" s="6" t="n">
        <v>8.023096076392733e-16</v>
      </c>
      <c r="E105" s="6" t="n">
        <v>1e-10</v>
      </c>
      <c r="F105" s="4" t="inlineStr"/>
      <c r="G105" s="4" t="inlineStr">
        <is>
          <t>return fraction</t>
        </is>
      </c>
      <c r="H105" s="4" t="inlineStr">
        <is>
          <t>accounting</t>
        </is>
      </c>
      <c r="I105" s="4" t="inlineStr">
        <is>
          <t>Reconciliation and accounting</t>
        </is>
      </c>
    </row>
    <row r="106">
      <c r="A106" s="5" t="inlineStr">
        <is>
          <t>daily_active_contribution_identity</t>
        </is>
      </c>
      <c r="B106" s="5" t="inlineStr">
        <is>
          <t>PASS</t>
        </is>
      </c>
      <c r="C106" s="5" t="n">
        <v>90540</v>
      </c>
      <c r="D106" s="7" t="n">
        <v>8.022011874220247e-16</v>
      </c>
      <c r="E106" s="7" t="n">
        <v>1e-10</v>
      </c>
      <c r="F106" s="5" t="inlineStr"/>
      <c r="G106" s="5" t="inlineStr">
        <is>
          <t>return fraction</t>
        </is>
      </c>
      <c r="H106" s="5" t="inlineStr">
        <is>
          <t>accounting</t>
        </is>
      </c>
      <c r="I106" s="5" t="inlineStr">
        <is>
          <t>Reconciliation and accounting</t>
        </is>
      </c>
    </row>
    <row r="107">
      <c r="A107" s="4" t="inlineStr">
        <is>
          <t>daily_fee_reconstruction</t>
        </is>
      </c>
      <c r="B107" s="4" t="inlineStr">
        <is>
          <t>PASS</t>
        </is>
      </c>
      <c r="C107" s="4" t="n">
        <v>90540</v>
      </c>
      <c r="D107" s="6" t="n">
        <v>5.684341886080801e-14</v>
      </c>
      <c r="E107" s="6" t="n">
        <v>0.0001</v>
      </c>
      <c r="F107" s="4" t="inlineStr"/>
      <c r="G107" s="4" t="inlineStr">
        <is>
          <t>USD</t>
        </is>
      </c>
      <c r="H107" s="4" t="inlineStr">
        <is>
          <t>accounting</t>
        </is>
      </c>
      <c r="I107" s="4" t="inlineStr">
        <is>
          <t>Reconciliation and accounting</t>
        </is>
      </c>
    </row>
    <row r="108">
      <c r="A108" s="5" t="inlineStr">
        <is>
          <t>daily_cost_fraction</t>
        </is>
      </c>
      <c r="B108" s="5" t="inlineStr">
        <is>
          <t>PASS</t>
        </is>
      </c>
      <c r="C108" s="5" t="n">
        <v>90540</v>
      </c>
      <c r="D108" s="7" t="n">
        <v>9.934002405398434e-17</v>
      </c>
      <c r="E108" s="7" t="n">
        <v>1e-10</v>
      </c>
      <c r="F108" s="5" t="inlineStr"/>
      <c r="G108" s="5" t="inlineStr">
        <is>
          <t>fraction</t>
        </is>
      </c>
      <c r="H108" s="5" t="inlineStr">
        <is>
          <t>accounting</t>
        </is>
      </c>
      <c r="I108" s="5" t="inlineStr">
        <is>
          <t>Reconciliation and accounting</t>
        </is>
      </c>
    </row>
    <row r="109">
      <c r="A109" s="4" t="inlineStr">
        <is>
          <t>daily_traded_fraction</t>
        </is>
      </c>
      <c r="B109" s="4" t="inlineStr">
        <is>
          <t>PASS</t>
        </is>
      </c>
      <c r="C109" s="4" t="n">
        <v>90540</v>
      </c>
      <c r="D109" s="6" t="n">
        <v>3.33066907387547e-16</v>
      </c>
      <c r="E109" s="6" t="n">
        <v>1e-10</v>
      </c>
      <c r="F109" s="4" t="inlineStr"/>
      <c r="G109" s="4" t="inlineStr">
        <is>
          <t>fraction</t>
        </is>
      </c>
      <c r="H109" s="4" t="inlineStr">
        <is>
          <t>accounting</t>
        </is>
      </c>
      <c r="I109" s="4" t="inlineStr">
        <is>
          <t>Reconciliation and accounting</t>
        </is>
      </c>
    </row>
    <row r="110">
      <c r="A110" s="5" t="inlineStr">
        <is>
          <t>daily_nav_reconstruction</t>
        </is>
      </c>
      <c r="B110" s="5" t="inlineStr">
        <is>
          <t>PASS</t>
        </is>
      </c>
      <c r="C110" s="5" t="n">
        <v>90540</v>
      </c>
      <c r="D110" s="7" t="n">
        <v>1.0710209608078e-08</v>
      </c>
      <c r="E110" s="7" t="n">
        <v>0.0001</v>
      </c>
      <c r="F110" s="5" t="inlineStr"/>
      <c r="G110" s="5" t="inlineStr">
        <is>
          <t>USD</t>
        </is>
      </c>
      <c r="H110" s="5" t="inlineStr">
        <is>
          <t>accounting</t>
        </is>
      </c>
      <c r="I110" s="5" t="inlineStr">
        <is>
          <t>Reconciliation and accounting</t>
        </is>
      </c>
    </row>
    <row r="111">
      <c r="A111" s="4" t="inlineStr">
        <is>
          <t>daily_gross_reconciliation</t>
        </is>
      </c>
      <c r="B111" s="4" t="inlineStr">
        <is>
          <t>PASS</t>
        </is>
      </c>
      <c r="C111" s="4" t="n">
        <v>90540</v>
      </c>
      <c r="D111" s="6" t="n">
        <v>5.754945131553058e-16</v>
      </c>
      <c r="E111" s="6" t="n">
        <v>1e-10</v>
      </c>
      <c r="F111" s="4" t="inlineStr"/>
      <c r="G111" s="4" t="inlineStr">
        <is>
          <t>return fraction</t>
        </is>
      </c>
      <c r="H111" s="4" t="inlineStr">
        <is>
          <t>accounting</t>
        </is>
      </c>
      <c r="I111" s="4" t="inlineStr">
        <is>
          <t>Reconciliation and accounting</t>
        </is>
      </c>
    </row>
    <row r="112">
      <c r="A112" s="5" t="inlineStr">
        <is>
          <t>daily_net_reconciliation</t>
        </is>
      </c>
      <c r="B112" s="5" t="inlineStr">
        <is>
          <t>PASS</t>
        </is>
      </c>
      <c r="C112" s="5" t="n">
        <v>90540</v>
      </c>
      <c r="D112" s="7" t="n">
        <v>7.646877922540263e-16</v>
      </c>
      <c r="E112" s="7" t="n">
        <v>1e-10</v>
      </c>
      <c r="F112" s="5" t="inlineStr"/>
      <c r="G112" s="5" t="inlineStr">
        <is>
          <t>return fraction</t>
        </is>
      </c>
      <c r="H112" s="5" t="inlineStr">
        <is>
          <t>accounting</t>
        </is>
      </c>
      <c r="I112" s="5" t="inlineStr">
        <is>
          <t>Reconciliation and accounting</t>
        </is>
      </c>
    </row>
    <row r="113">
      <c r="A113" s="4" t="inlineStr">
        <is>
          <t>daily_benchmark_reconciliation</t>
        </is>
      </c>
      <c r="B113" s="4" t="inlineStr">
        <is>
          <t>PASS</t>
        </is>
      </c>
      <c r="C113" s="4" t="n">
        <v>90540</v>
      </c>
      <c r="D113" s="6" t="n">
        <v>3.989863994746656e-16</v>
      </c>
      <c r="E113" s="6" t="n">
        <v>1e-10</v>
      </c>
      <c r="F113" s="4" t="inlineStr"/>
      <c r="G113" s="4" t="inlineStr">
        <is>
          <t>return fraction</t>
        </is>
      </c>
      <c r="H113" s="4" t="inlineStr">
        <is>
          <t>accounting</t>
        </is>
      </c>
      <c r="I113" s="4" t="inlineStr">
        <is>
          <t>Reconciliation and accounting</t>
        </is>
      </c>
    </row>
    <row r="114">
      <c r="A114" s="5" t="inlineStr">
        <is>
          <t>daily_gross_active_reconciliation</t>
        </is>
      </c>
      <c r="B114" s="5" t="inlineStr">
        <is>
          <t>PASS</t>
        </is>
      </c>
      <c r="C114" s="5" t="n">
        <v>90540</v>
      </c>
      <c r="D114" s="7" t="n">
        <v>7.207776042683633e-16</v>
      </c>
      <c r="E114" s="7" t="n">
        <v>1e-10</v>
      </c>
      <c r="F114" s="5" t="inlineStr"/>
      <c r="G114" s="5" t="inlineStr">
        <is>
          <t>return fraction</t>
        </is>
      </c>
      <c r="H114" s="5" t="inlineStr">
        <is>
          <t>accounting</t>
        </is>
      </c>
      <c r="I114" s="5" t="inlineStr">
        <is>
          <t>Reconciliation and accounting</t>
        </is>
      </c>
    </row>
    <row r="115">
      <c r="A115" s="4" t="inlineStr">
        <is>
          <t>daily_net_active_reconciliation</t>
        </is>
      </c>
      <c r="B115" s="4" t="inlineStr">
        <is>
          <t>PASS</t>
        </is>
      </c>
      <c r="C115" s="4" t="n">
        <v>90540</v>
      </c>
      <c r="D115" s="6" t="n">
        <v>1.016873217574155e-15</v>
      </c>
      <c r="E115" s="6" t="n">
        <v>1e-10</v>
      </c>
      <c r="F115" s="4" t="inlineStr"/>
      <c r="G115" s="4" t="inlineStr">
        <is>
          <t>return fraction</t>
        </is>
      </c>
      <c r="H115" s="4" t="inlineStr">
        <is>
          <t>accounting</t>
        </is>
      </c>
      <c r="I115" s="4" t="inlineStr">
        <is>
          <t>Reconciliation and accounting</t>
        </is>
      </c>
    </row>
    <row r="116">
      <c r="A116" s="5" t="inlineStr">
        <is>
          <t>daily_drift_reconciliation</t>
        </is>
      </c>
      <c r="B116" s="5" t="inlineStr">
        <is>
          <t>PASS</t>
        </is>
      </c>
      <c r="C116" s="5" t="n">
        <v>90540</v>
      </c>
      <c r="D116" s="7" t="n">
        <v>2.621167172200956e-15</v>
      </c>
      <c r="E116" s="7" t="n">
        <v>2e-06</v>
      </c>
      <c r="F116" s="5" t="inlineStr"/>
      <c r="G116" s="5" t="inlineStr">
        <is>
          <t>weight fraction</t>
        </is>
      </c>
      <c r="H116" s="5" t="inlineStr">
        <is>
          <t>risk</t>
        </is>
      </c>
      <c r="I116" s="5" t="inlineStr">
        <is>
          <t>Risk and constraints</t>
        </is>
      </c>
    </row>
    <row r="117">
      <c r="A117" s="4" t="inlineStr">
        <is>
          <t>multiperiod_portfolio_linking</t>
        </is>
      </c>
      <c r="B117" s="4" t="inlineStr">
        <is>
          <t>PASS</t>
        </is>
      </c>
      <c r="C117" s="4" t="n">
        <v>30</v>
      </c>
      <c r="D117" s="6" t="n">
        <v>4.529709940470639e-14</v>
      </c>
      <c r="E117" s="6" t="n">
        <v>1e-10</v>
      </c>
      <c r="F117" s="4" t="inlineStr"/>
      <c r="G117" s="4" t="inlineStr">
        <is>
          <t>return fraction</t>
        </is>
      </c>
      <c r="H117" s="4" t="inlineStr">
        <is>
          <t>accounting</t>
        </is>
      </c>
      <c r="I117" s="4" t="inlineStr">
        <is>
          <t>Reconciliation and accounting</t>
        </is>
      </c>
    </row>
    <row r="118">
      <c r="A118" s="5" t="inlineStr">
        <is>
          <t>multiperiod_benchmark_linking</t>
        </is>
      </c>
      <c r="B118" s="5" t="inlineStr">
        <is>
          <t>PASS</t>
        </is>
      </c>
      <c r="C118" s="5" t="n">
        <v>30</v>
      </c>
      <c r="D118" s="7" t="n">
        <v>8.881784197001252e-16</v>
      </c>
      <c r="E118" s="7" t="n">
        <v>1e-10</v>
      </c>
      <c r="F118" s="5" t="inlineStr"/>
      <c r="G118" s="5" t="inlineStr">
        <is>
          <t>return fraction</t>
        </is>
      </c>
      <c r="H118" s="5" t="inlineStr">
        <is>
          <t>accounting</t>
        </is>
      </c>
      <c r="I118" s="5" t="inlineStr">
        <is>
          <t>Reconciliation and accounting</t>
        </is>
      </c>
    </row>
    <row r="119">
      <c r="A119" s="4" t="inlineStr">
        <is>
          <t>multiperiod_active_linking</t>
        </is>
      </c>
      <c r="B119" s="4" t="inlineStr">
        <is>
          <t>PASS</t>
        </is>
      </c>
      <c r="C119" s="4" t="n">
        <v>30</v>
      </c>
      <c r="D119" s="6" t="n">
        <v>4.465872116554692e-14</v>
      </c>
      <c r="E119" s="6" t="n">
        <v>1e-10</v>
      </c>
      <c r="F119" s="4" t="inlineStr"/>
      <c r="G119" s="4" t="inlineStr">
        <is>
          <t>return fraction</t>
        </is>
      </c>
      <c r="H119" s="4" t="inlineStr">
        <is>
          <t>accounting</t>
        </is>
      </c>
      <c r="I119" s="4" t="inlineStr">
        <is>
          <t>Reconciliation and accounting</t>
        </is>
      </c>
    </row>
  </sheetData>
  <autoFilter ref="A4:I119"/>
  <pageMargins left="0.75" right="0.75" top="1" bottom="1" header="0.5" footer="0.5"/>
  <pageSetup orientation="landscape" paperSize="9" fitToHeight="0" fitToWidth="1"/>
  <headerFooter>
    <oddHeader/>
    <oddFooter>&amp;CPortfolio Oversight | Aggregate research / not live orders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41" customWidth="1" min="2" max="2"/>
    <col width="33" customWidth="1" min="3" max="3"/>
    <col width="16" customWidth="1" min="4" max="4"/>
    <col width="16" customWidth="1" min="5" max="5"/>
    <col width="18" customWidth="1" min="6" max="6"/>
    <col width="30" customWidth="1" min="7" max="7"/>
    <col width="55" customWidth="1" min="8" max="8"/>
    <col width="40" customWidth="1" min="9" max="9"/>
    <col width="55" customWidth="1" min="10" max="10"/>
  </cols>
  <sheetData>
    <row r="1" ht="30" customHeight="1">
      <c r="A1" s="1" t="inlineStr">
        <is>
          <t>Exception register | controlled experiments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>
      <c r="A2" s="2" t="inlineStr">
        <is>
          <t>Suggested functional owners are workflow examples, not a claim of a managed production team.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4" ht="32" customHeight="1">
      <c r="A4" s="3" t="inlineStr">
        <is>
          <t>id</t>
        </is>
      </c>
      <c r="B4" s="3" t="inlineStr">
        <is>
          <t>case</t>
        </is>
      </c>
      <c r="C4" s="3" t="inlineStr">
        <is>
          <t>classification</t>
        </is>
      </c>
      <c r="D4" s="3" t="inlineStr">
        <is>
          <t>observed</t>
        </is>
      </c>
      <c r="E4" s="3" t="inlineStr">
        <is>
          <t>retest</t>
        </is>
      </c>
      <c r="F4" s="3" t="inlineStr">
        <is>
          <t>closure</t>
        </is>
      </c>
      <c r="G4" s="3" t="inlineStr">
        <is>
          <t>root_cause</t>
        </is>
      </c>
      <c r="H4" s="3" t="inlineStr">
        <is>
          <t>corrective_action</t>
        </is>
      </c>
      <c r="I4" s="3" t="inlineStr">
        <is>
          <t>suggested_owner</t>
        </is>
      </c>
      <c r="J4" s="3" t="inlineStr">
        <is>
          <t>acceptance_criterion</t>
        </is>
      </c>
    </row>
    <row r="5">
      <c r="A5" s="4" t="inlineStr">
        <is>
          <t>INC-001</t>
        </is>
      </c>
      <c r="B5" s="4" t="inlineStr">
        <is>
          <t>Distribution-return definition mismatch</t>
        </is>
      </c>
      <c r="C5" s="4" t="inlineStr">
        <is>
          <t>DELIBERATELY INJECTED TEST CASE</t>
        </is>
      </c>
      <c r="D5" s="4" t="inlineStr">
        <is>
          <t>BLOCK</t>
        </is>
      </c>
      <c r="E5" s="4" t="inlineStr">
        <is>
          <t>PASS</t>
        </is>
      </c>
      <c r="F5" s="4" t="inlineStr">
        <is>
          <t>CLOSED_TEST_CASE</t>
        </is>
      </c>
      <c r="G5" s="4" t="inlineStr">
        <is>
          <t>Data field mapping</t>
        </is>
      </c>
      <c r="H5" s="4" t="inlineStr">
        <is>
          <t>Restore CRSP CIZ DlyRet and reconcile distributions without adding DLRET again.</t>
        </is>
      </c>
      <c r="I5" s="4" t="inlineStr">
        <is>
          <t>Data engineering + portfolio analytics</t>
        </is>
      </c>
      <c r="J5" s="4" t="inlineStr">
        <is>
          <t>Independent return/NAV reconstruction must disagree with the saved total-return portfolio.</t>
        </is>
      </c>
    </row>
    <row r="6">
      <c r="A6" s="5" t="inlineStr">
        <is>
          <t>INC-002</t>
        </is>
      </c>
      <c r="B6" s="5" t="inlineStr">
        <is>
          <t>Duplicate trade record</t>
        </is>
      </c>
      <c r="C6" s="5" t="inlineStr">
        <is>
          <t>DELIBERATELY INJECTED TEST CASE</t>
        </is>
      </c>
      <c r="D6" s="5" t="inlineStr">
        <is>
          <t>BLOCK</t>
        </is>
      </c>
      <c r="E6" s="5" t="inlineStr">
        <is>
          <t>PASS</t>
        </is>
      </c>
      <c r="F6" s="5" t="inlineStr">
        <is>
          <t>CLOSED_TEST_CASE</t>
        </is>
      </c>
      <c r="G6" s="5" t="inlineStr">
        <is>
          <t>Join cardinality / ingestion</t>
        </is>
      </c>
      <c r="H6" s="5" t="inlineStr">
        <is>
          <t>Reject duplicate natural keys before aggregation; identify upstream duplication and reload a unique snapshot.</t>
        </is>
      </c>
      <c r="I6" s="5" t="inlineStr">
        <is>
          <t>Trade data operations</t>
        </is>
      </c>
      <c r="J6" s="5" t="inlineStr">
        <is>
          <t>One (date, client, method, ticker) key must identify one trade row.</t>
        </is>
      </c>
    </row>
    <row r="7">
      <c r="A7" s="4" t="inlineStr">
        <is>
          <t>INC-003</t>
        </is>
      </c>
      <c r="B7" s="4" t="inlineStr">
        <is>
          <t>Same-day decision timestamp</t>
        </is>
      </c>
      <c r="C7" s="4" t="inlineStr">
        <is>
          <t>DELIBERATELY INJECTED TEST CASE</t>
        </is>
      </c>
      <c r="D7" s="4" t="inlineStr">
        <is>
          <t>BLOCK</t>
        </is>
      </c>
      <c r="E7" s="4" t="inlineStr">
        <is>
          <t>PASS</t>
        </is>
      </c>
      <c r="F7" s="4" t="inlineStr">
        <is>
          <t>CLOSED_TEST_CASE</t>
        </is>
      </c>
      <c r="G7" s="4" t="inlineStr">
        <is>
          <t>Decision clock</t>
        </is>
      </c>
      <c r="H7" s="4" t="inlineStr">
        <is>
          <t>Require the decision to reference the previous close and a strictly earlier complete risk window.</t>
        </is>
      </c>
      <c r="I7" s="4" t="inlineStr">
        <is>
          <t>Quant research</t>
        </is>
      </c>
      <c r="J7" s="4" t="inlineStr">
        <is>
          <t>Signal date must be earlier than execution and match the declared previous-close clock.</t>
        </is>
      </c>
    </row>
    <row r="8">
      <c r="A8" s="5" t="inlineStr">
        <is>
          <t>INC-004</t>
        </is>
      </c>
      <c r="B8" s="5" t="inlineStr">
        <is>
          <t>Prohibited asset allocation</t>
        </is>
      </c>
      <c r="C8" s="5" t="inlineStr">
        <is>
          <t>DELIBERATELY INJECTED TEST CASE</t>
        </is>
      </c>
      <c r="D8" s="5" t="inlineStr">
        <is>
          <t>BLOCK</t>
        </is>
      </c>
      <c r="E8" s="5" t="inlineStr">
        <is>
          <t>PASS</t>
        </is>
      </c>
      <c r="F8" s="5" t="inlineStr">
        <is>
          <t>CLOSED_TEST_CASE</t>
        </is>
      </c>
      <c r="G8" s="5" t="inlineStr">
        <is>
          <t>Mandate / trade construction</t>
        </is>
      </c>
      <c r="H8" s="5" t="inlineStr">
        <is>
          <t>Reject the proposal and re-solve under the separately declared client bounds.</t>
        </is>
      </c>
      <c r="I8" s="5" t="inlineStr">
        <is>
          <t>Portfolio management</t>
        </is>
      </c>
      <c r="J8" s="5" t="inlineStr">
        <is>
          <t>A normalized portfolio can still violate its mandate; prohibited asset weights must be zero within tolerance.</t>
        </is>
      </c>
    </row>
    <row r="9">
      <c r="A9" s="4" t="inlineStr">
        <is>
          <t>INC-005</t>
        </is>
      </c>
      <c r="B9" s="4" t="inlineStr">
        <is>
          <t>Trade-fee reconciliation error</t>
        </is>
      </c>
      <c r="C9" s="4" t="inlineStr">
        <is>
          <t>DELIBERATELY INJECTED TEST CASE</t>
        </is>
      </c>
      <c r="D9" s="4" t="inlineStr">
        <is>
          <t>BLOCK</t>
        </is>
      </c>
      <c r="E9" s="4" t="inlineStr">
        <is>
          <t>PASS</t>
        </is>
      </c>
      <c r="F9" s="4" t="inlineStr">
        <is>
          <t>CLOSED_TEST_CASE</t>
        </is>
      </c>
      <c r="G9" s="4" t="inlineStr">
        <is>
          <t>Cost accounting</t>
        </is>
      </c>
      <c r="H9" s="4" t="inlineStr">
        <is>
          <t>Recompute each fee from absolute notional and rate; reconcile fees and funded NAV.</t>
        </is>
      </c>
      <c r="I9" s="4" t="inlineStr">
        <is>
          <t>Portfolio accounting</t>
        </is>
      </c>
      <c r="J9" s="4" t="inlineStr">
        <is>
          <t>Independent SQL cost and cash-funding identities must flag the discrepancy.</t>
        </is>
      </c>
    </row>
  </sheetData>
  <autoFilter ref="A4:J9"/>
  <pageMargins left="0.75" right="0.75" top="1" bottom="1" header="0.5" footer="0.5"/>
  <pageSetup orientation="landscape" paperSize="9" fitToHeight="0" fitToWidth="1"/>
  <headerFooter>
    <oddHeader/>
    <oddFooter>&amp;CPortfolio Oversight | Aggregate research / not live orders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16" customWidth="1" min="2" max="2"/>
    <col width="22" customWidth="1" min="3" max="3"/>
    <col width="29" customWidth="1" min="4" max="4"/>
    <col width="26" customWidth="1" min="5" max="5"/>
    <col width="19" customWidth="1" min="6" max="6"/>
    <col width="20" customWidth="1" min="7" max="7"/>
  </cols>
  <sheetData>
    <row r="1" ht="30" customHeight="1">
      <c r="A1" s="1" t="inlineStr">
        <is>
          <t>Risk and implementation economics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TE/turnover/CAGR in %. Cost in annualized basis points of account value. Terminal NAV in USD.</t>
        </is>
      </c>
      <c r="B2" s="2" t="n"/>
      <c r="C2" s="2" t="n"/>
      <c r="D2" s="2" t="n"/>
      <c r="E2" s="2" t="n"/>
      <c r="F2" s="2" t="n"/>
      <c r="G2" s="2" t="n"/>
    </row>
    <row r="4" ht="32" customHeight="1">
      <c r="A4" s="3" t="inlineStr">
        <is>
          <t>client</t>
        </is>
      </c>
      <c r="B4" s="3" t="inlineStr">
        <is>
          <t>method</t>
        </is>
      </c>
      <c r="C4" s="3" t="inlineStr">
        <is>
          <t>gross_te_pct</t>
        </is>
      </c>
      <c r="D4" s="3" t="inlineStr">
        <is>
          <t>annual_one_way_turnover_pct</t>
        </is>
      </c>
      <c r="E4" s="3" t="inlineStr">
        <is>
          <t>annual_incurred_cost_bps</t>
        </is>
      </c>
      <c r="F4" s="3" t="inlineStr">
        <is>
          <t>net_cagr_pct</t>
        </is>
      </c>
      <c r="G4" s="3" t="inlineStr">
        <is>
          <t>terminal_nav</t>
        </is>
      </c>
    </row>
    <row r="5">
      <c r="A5" s="4" t="inlineStr">
        <is>
          <t>Unrestricted</t>
        </is>
      </c>
      <c r="B5" s="4" t="inlineStr">
        <is>
          <t>Proportional</t>
        </is>
      </c>
      <c r="C5" s="8" t="n">
        <v>0.0291880461179389</v>
      </c>
      <c r="D5" s="8" t="n">
        <v>14.73633329348556</v>
      </c>
      <c r="E5" s="8" t="n">
        <v>1.473633329348556</v>
      </c>
      <c r="F5" s="8" t="n">
        <v>8.074938937491671</v>
      </c>
      <c r="G5" s="8" t="n">
        <v>2534527.511888952</v>
      </c>
    </row>
    <row r="6">
      <c r="A6" s="5" t="inlineStr">
        <is>
          <t>Unrestricted</t>
        </is>
      </c>
      <c r="B6" s="5" t="inlineStr">
        <is>
          <t>Minimum risk</t>
        </is>
      </c>
      <c r="C6" s="9" t="n">
        <v>0.02918804611751033</v>
      </c>
      <c r="D6" s="9" t="n">
        <v>14.73633329420609</v>
      </c>
      <c r="E6" s="9" t="n">
        <v>1.473633329420609</v>
      </c>
      <c r="F6" s="9" t="n">
        <v>8.074938937132758</v>
      </c>
      <c r="G6" s="9" t="n">
        <v>2534527.51178815</v>
      </c>
    </row>
    <row r="7">
      <c r="A7" s="4" t="inlineStr">
        <is>
          <t>Unrestricted</t>
        </is>
      </c>
      <c r="B7" s="4" t="inlineStr">
        <is>
          <t>Lower turnover</t>
        </is>
      </c>
      <c r="C7" s="8" t="n">
        <v>0.2689017476773989</v>
      </c>
      <c r="D7" s="8" t="n">
        <v>8.018367322597046</v>
      </c>
      <c r="E7" s="8" t="n">
        <v>0.8018367322597046</v>
      </c>
      <c r="F7" s="8" t="n">
        <v>8.278055274888473</v>
      </c>
      <c r="G7" s="8" t="n">
        <v>2592166.972254468</v>
      </c>
    </row>
    <row r="8">
      <c r="A8" s="5" t="inlineStr">
        <is>
          <t>No gold</t>
        </is>
      </c>
      <c r="B8" s="5" t="inlineStr">
        <is>
          <t>Proportional</t>
        </is>
      </c>
      <c r="C8" s="9" t="n">
        <v>1.748398542659965</v>
      </c>
      <c r="D8" s="9" t="n">
        <v>14.15410134816055</v>
      </c>
      <c r="E8" s="9" t="n">
        <v>1.415410134816055</v>
      </c>
      <c r="F8" s="9" t="n">
        <v>7.664147569943802</v>
      </c>
      <c r="G8" s="9" t="n">
        <v>2421529.013660694</v>
      </c>
    </row>
    <row r="9">
      <c r="A9" s="4" t="inlineStr">
        <is>
          <t>No gold</t>
        </is>
      </c>
      <c r="B9" s="4" t="inlineStr">
        <is>
          <t>Minimum risk</t>
        </is>
      </c>
      <c r="C9" s="8" t="n">
        <v>1.369081354202466</v>
      </c>
      <c r="D9" s="8" t="n">
        <v>18.23098181024426</v>
      </c>
      <c r="E9" s="8" t="n">
        <v>1.823098181024426</v>
      </c>
      <c r="F9" s="8" t="n">
        <v>7.034443404946478</v>
      </c>
      <c r="G9" s="8" t="n">
        <v>2257250.294310322</v>
      </c>
    </row>
    <row r="10">
      <c r="A10" s="5" t="inlineStr">
        <is>
          <t>No gold</t>
        </is>
      </c>
      <c r="B10" s="5" t="inlineStr">
        <is>
          <t>Lower turnover</t>
        </is>
      </c>
      <c r="C10" s="9" t="n">
        <v>1.638991450996625</v>
      </c>
      <c r="D10" s="9" t="n">
        <v>7.245279826304222</v>
      </c>
      <c r="E10" s="9" t="n">
        <v>0.7245279826304222</v>
      </c>
      <c r="F10" s="9" t="n">
        <v>7.806281417925343</v>
      </c>
      <c r="G10" s="9" t="n">
        <v>2460093.16011068</v>
      </c>
    </row>
    <row r="11">
      <c r="A11" s="4" t="inlineStr">
        <is>
          <t>No emerging markets</t>
        </is>
      </c>
      <c r="B11" s="4" t="inlineStr">
        <is>
          <t>Proportional</t>
        </is>
      </c>
      <c r="C11" s="8" t="n">
        <v>0.689654060751515</v>
      </c>
      <c r="D11" s="8" t="n">
        <v>14.84048247125769</v>
      </c>
      <c r="E11" s="8" t="n">
        <v>1.484048247125769</v>
      </c>
      <c r="F11" s="8" t="n">
        <v>8.211880687061225</v>
      </c>
      <c r="G11" s="8" t="n">
        <v>2573257.634108253</v>
      </c>
    </row>
    <row r="12">
      <c r="A12" s="5" t="inlineStr">
        <is>
          <t>No emerging markets</t>
        </is>
      </c>
      <c r="B12" s="5" t="inlineStr">
        <is>
          <t>Minimum risk</t>
        </is>
      </c>
      <c r="C12" s="9" t="n">
        <v>0.5534356093023689</v>
      </c>
      <c r="D12" s="9" t="n">
        <v>15.42444106468335</v>
      </c>
      <c r="E12" s="9" t="n">
        <v>1.542444106468335</v>
      </c>
      <c r="F12" s="9" t="n">
        <v>8.291932072733822</v>
      </c>
      <c r="G12" s="9" t="n">
        <v>2596148.373656952</v>
      </c>
    </row>
    <row r="13">
      <c r="A13" s="4" t="inlineStr">
        <is>
          <t>No emerging markets</t>
        </is>
      </c>
      <c r="B13" s="4" t="inlineStr">
        <is>
          <t>Lower turnover</t>
        </is>
      </c>
      <c r="C13" s="8" t="n">
        <v>0.8310308266614769</v>
      </c>
      <c r="D13" s="8" t="n">
        <v>6.985262159854545</v>
      </c>
      <c r="E13" s="8" t="n">
        <v>0.6985262159854546</v>
      </c>
      <c r="F13" s="8" t="n">
        <v>8.860883173242605</v>
      </c>
      <c r="G13" s="8" t="n">
        <v>2764294.687576214</v>
      </c>
    </row>
    <row r="14">
      <c r="A14" s="5" t="inlineStr">
        <is>
          <t>No long Treasuries</t>
        </is>
      </c>
      <c r="B14" s="5" t="inlineStr">
        <is>
          <t>Proportional</t>
        </is>
      </c>
      <c r="C14" s="9" t="n">
        <v>0.9477283264071856</v>
      </c>
      <c r="D14" s="9" t="n">
        <v>14.54872785434425</v>
      </c>
      <c r="E14" s="9" t="n">
        <v>1.454872785434425</v>
      </c>
      <c r="F14" s="9" t="n">
        <v>8.37401771217805</v>
      </c>
      <c r="G14" s="9" t="n">
        <v>2619814.476389898</v>
      </c>
    </row>
    <row r="15">
      <c r="A15" s="4" t="inlineStr">
        <is>
          <t>No long Treasuries</t>
        </is>
      </c>
      <c r="B15" s="4" t="inlineStr">
        <is>
          <t>Minimum risk</t>
        </is>
      </c>
      <c r="C15" s="8" t="n">
        <v>0.3102221510947013</v>
      </c>
      <c r="D15" s="8" t="n">
        <v>15.98489535051354</v>
      </c>
      <c r="E15" s="8" t="n">
        <v>1.598489535051354</v>
      </c>
      <c r="F15" s="8" t="n">
        <v>8.050148949645951</v>
      </c>
      <c r="G15" s="8" t="n">
        <v>2527573.740927935</v>
      </c>
    </row>
    <row r="16">
      <c r="A16" s="5" t="inlineStr">
        <is>
          <t>No long Treasuries</t>
        </is>
      </c>
      <c r="B16" s="5" t="inlineStr">
        <is>
          <t>Lower turnover</t>
        </is>
      </c>
      <c r="C16" s="9" t="n">
        <v>0.6147348356168244</v>
      </c>
      <c r="D16" s="9" t="n">
        <v>7.301652896479539</v>
      </c>
      <c r="E16" s="9" t="n">
        <v>0.7301652896479539</v>
      </c>
      <c r="F16" s="9" t="n">
        <v>8.382774636383218</v>
      </c>
      <c r="G16" s="9" t="n">
        <v>2622350.820924217</v>
      </c>
    </row>
    <row r="17">
      <c r="A17" s="4" t="inlineStr">
        <is>
          <t>10% short Treasuries</t>
        </is>
      </c>
      <c r="B17" s="4" t="inlineStr">
        <is>
          <t>Proportional</t>
        </is>
      </c>
      <c r="C17" s="8" t="n">
        <v>0.5451189619556336</v>
      </c>
      <c r="D17" s="8" t="n">
        <v>14.96969148667951</v>
      </c>
      <c r="E17" s="8" t="n">
        <v>1.496969148667951</v>
      </c>
      <c r="F17" s="8" t="n">
        <v>7.739946313529611</v>
      </c>
      <c r="G17" s="8" t="n">
        <v>2442025.432038851</v>
      </c>
    </row>
    <row r="18">
      <c r="A18" s="5" t="inlineStr">
        <is>
          <t>10% short Treasuries</t>
        </is>
      </c>
      <c r="B18" s="5" t="inlineStr">
        <is>
          <t>Minimum risk</t>
        </is>
      </c>
      <c r="C18" s="9" t="n">
        <v>0.1713756094063736</v>
      </c>
      <c r="D18" s="9" t="n">
        <v>15.0272266294824</v>
      </c>
      <c r="E18" s="9" t="n">
        <v>1.50272266294824</v>
      </c>
      <c r="F18" s="9" t="n">
        <v>7.978780304514221</v>
      </c>
      <c r="G18" s="9" t="n">
        <v>2507651.833633606</v>
      </c>
    </row>
    <row r="19">
      <c r="A19" s="4" t="inlineStr">
        <is>
          <t>10% short Treasuries</t>
        </is>
      </c>
      <c r="B19" s="4" t="inlineStr">
        <is>
          <t>Lower turnover</t>
        </is>
      </c>
      <c r="C19" s="8" t="n">
        <v>0.4554987872259124</v>
      </c>
      <c r="D19" s="8" t="n">
        <v>7.231921636538248</v>
      </c>
      <c r="E19" s="8" t="n">
        <v>0.7231921636538248</v>
      </c>
      <c r="F19" s="8" t="n">
        <v>8.343127276735697</v>
      </c>
      <c r="G19" s="8" t="n">
        <v>2610885.352813466</v>
      </c>
    </row>
    <row r="20">
      <c r="A20" s="5" t="inlineStr">
        <is>
          <t>20% short Treasuries</t>
        </is>
      </c>
      <c r="B20" s="5" t="inlineStr">
        <is>
          <t>Proportional</t>
        </is>
      </c>
      <c r="C20" s="9" t="n">
        <v>1.629204253452577</v>
      </c>
      <c r="D20" s="9" t="n">
        <v>15.29822186132971</v>
      </c>
      <c r="E20" s="9" t="n">
        <v>1.529822186132971</v>
      </c>
      <c r="F20" s="9" t="n">
        <v>7.064483837520985</v>
      </c>
      <c r="G20" s="9" t="n">
        <v>2264849.183147827</v>
      </c>
    </row>
    <row r="21">
      <c r="A21" s="4" t="inlineStr">
        <is>
          <t>20% short Treasuries</t>
        </is>
      </c>
      <c r="B21" s="4" t="inlineStr">
        <is>
          <t>Minimum risk</t>
        </is>
      </c>
      <c r="C21" s="8" t="n">
        <v>0.5073109749382602</v>
      </c>
      <c r="D21" s="8" t="n">
        <v>16.97997433376684</v>
      </c>
      <c r="E21" s="8" t="n">
        <v>1.697997433376685</v>
      </c>
      <c r="F21" s="8" t="n">
        <v>7.784272196037367</v>
      </c>
      <c r="G21" s="8" t="n">
        <v>2454084.960748616</v>
      </c>
    </row>
    <row r="22">
      <c r="A22" s="5" t="inlineStr">
        <is>
          <t>20% short Treasuries</t>
        </is>
      </c>
      <c r="B22" s="5" t="inlineStr">
        <is>
          <t>Lower turnover</t>
        </is>
      </c>
      <c r="C22" s="9" t="n">
        <v>0.8763502823565482</v>
      </c>
      <c r="D22" s="9" t="n">
        <v>8.011177441127815</v>
      </c>
      <c r="E22" s="9" t="n">
        <v>0.8011177441127812</v>
      </c>
      <c r="F22" s="9" t="n">
        <v>8.074733043761562</v>
      </c>
      <c r="G22" s="9" t="n">
        <v>2534469.685072121</v>
      </c>
    </row>
    <row r="23">
      <c r="A23" s="4" t="inlineStr">
        <is>
          <t>Retain 40% US large cap</t>
        </is>
      </c>
      <c r="B23" s="4" t="inlineStr">
        <is>
          <t>Proportional</t>
        </is>
      </c>
      <c r="C23" s="8" t="n">
        <v>1.235510341820057</v>
      </c>
      <c r="D23" s="8" t="n">
        <v>13.49295241065224</v>
      </c>
      <c r="E23" s="8" t="n">
        <v>1.349295241065224</v>
      </c>
      <c r="F23" s="8" t="n">
        <v>8.868182726311492</v>
      </c>
      <c r="G23" s="8" t="n">
        <v>2766515.374200254</v>
      </c>
    </row>
    <row r="24">
      <c r="A24" s="5" t="inlineStr">
        <is>
          <t>Retain 40% US large cap</t>
        </is>
      </c>
      <c r="B24" s="5" t="inlineStr">
        <is>
          <t>Minimum risk</t>
        </is>
      </c>
      <c r="C24" s="9" t="n">
        <v>0.7325890547288944</v>
      </c>
      <c r="D24" s="9" t="n">
        <v>14.74999768482356</v>
      </c>
      <c r="E24" s="9" t="n">
        <v>1.474999768482356</v>
      </c>
      <c r="F24" s="9" t="n">
        <v>8.825078223114403</v>
      </c>
      <c r="G24" s="9" t="n">
        <v>2753425.665428197</v>
      </c>
    </row>
    <row r="25">
      <c r="A25" s="4" t="inlineStr">
        <is>
          <t>Retain 40% US large cap</t>
        </is>
      </c>
      <c r="B25" s="4" t="inlineStr">
        <is>
          <t>Lower turnover</t>
        </is>
      </c>
      <c r="C25" s="8" t="n">
        <v>0.9673029231131119</v>
      </c>
      <c r="D25" s="8" t="n">
        <v>6.499750216974312</v>
      </c>
      <c r="E25" s="8" t="n">
        <v>0.6499750216974313</v>
      </c>
      <c r="F25" s="8" t="n">
        <v>8.997918890476608</v>
      </c>
      <c r="G25" s="8" t="n">
        <v>2806257.778669181</v>
      </c>
    </row>
    <row r="26">
      <c r="A26" s="5" t="inlineStr">
        <is>
          <t>20% US small-cap floor</t>
        </is>
      </c>
      <c r="B26" s="5" t="inlineStr">
        <is>
          <t>Proportional</t>
        </is>
      </c>
      <c r="C26" s="9" t="n">
        <v>1.542254756395379</v>
      </c>
      <c r="D26" s="9" t="n">
        <v>15.22063096617385</v>
      </c>
      <c r="E26" s="9" t="n">
        <v>1.522063096617385</v>
      </c>
      <c r="F26" s="9" t="n">
        <v>8.171925591663376</v>
      </c>
      <c r="G26" s="9" t="n">
        <v>2561901.792171227</v>
      </c>
    </row>
    <row r="27">
      <c r="A27" s="4" t="inlineStr">
        <is>
          <t>20% US small-cap floor</t>
        </is>
      </c>
      <c r="B27" s="4" t="inlineStr">
        <is>
          <t>Minimum risk</t>
        </is>
      </c>
      <c r="C27" s="8" t="n">
        <v>1.100579194486123</v>
      </c>
      <c r="D27" s="8" t="n">
        <v>17.73598499992384</v>
      </c>
      <c r="E27" s="8" t="n">
        <v>1.773598499992384</v>
      </c>
      <c r="F27" s="8" t="n">
        <v>7.63911464526299</v>
      </c>
      <c r="G27" s="8" t="n">
        <v>2414794.678009714</v>
      </c>
    </row>
    <row r="28">
      <c r="A28" s="5" t="inlineStr">
        <is>
          <t>20% US small-cap floor</t>
        </is>
      </c>
      <c r="B28" s="5" t="inlineStr">
        <is>
          <t>Lower turnover</t>
        </is>
      </c>
      <c r="C28" s="9" t="n">
        <v>1.360718503265608</v>
      </c>
      <c r="D28" s="9" t="n">
        <v>9.792186561612718</v>
      </c>
      <c r="E28" s="9" t="n">
        <v>0.9792186561612717</v>
      </c>
      <c r="F28" s="9" t="n">
        <v>8.394923120198182</v>
      </c>
      <c r="G28" s="9" t="n">
        <v>2625873.219330471</v>
      </c>
    </row>
    <row r="29">
      <c r="A29" s="4" t="inlineStr">
        <is>
          <t>20% position cap</t>
        </is>
      </c>
      <c r="B29" s="4" t="inlineStr">
        <is>
          <t>Proportional</t>
        </is>
      </c>
      <c r="C29" s="8" t="n">
        <v>1.015167997324459</v>
      </c>
      <c r="D29" s="8" t="n">
        <v>15.98335943519397</v>
      </c>
      <c r="E29" s="8" t="n">
        <v>1.598335943519396</v>
      </c>
      <c r="F29" s="8" t="n">
        <v>7.414596054728229</v>
      </c>
      <c r="G29" s="8" t="n">
        <v>2355157.699548922</v>
      </c>
    </row>
    <row r="30">
      <c r="A30" s="5" t="inlineStr">
        <is>
          <t>20% position cap</t>
        </is>
      </c>
      <c r="B30" s="5" t="inlineStr">
        <is>
          <t>Minimum risk</t>
        </is>
      </c>
      <c r="C30" s="9" t="n">
        <v>0.7325021777711097</v>
      </c>
      <c r="D30" s="9" t="n">
        <v>16.48783960250466</v>
      </c>
      <c r="E30" s="9" t="n">
        <v>1.648783960250466</v>
      </c>
      <c r="F30" s="9" t="n">
        <v>7.32881743849314</v>
      </c>
      <c r="G30" s="9" t="n">
        <v>2332731.692990952</v>
      </c>
    </row>
    <row r="31">
      <c r="A31" s="4" t="inlineStr">
        <is>
          <t>20% position cap</t>
        </is>
      </c>
      <c r="B31" s="4" t="inlineStr">
        <is>
          <t>Lower turnover</t>
        </is>
      </c>
      <c r="C31" s="8" t="n">
        <v>0.991691269365641</v>
      </c>
      <c r="D31" s="8" t="n">
        <v>7.880926065371353</v>
      </c>
      <c r="E31" s="8" t="n">
        <v>0.7880926065371353</v>
      </c>
      <c r="F31" s="8" t="n">
        <v>7.573212539293861</v>
      </c>
      <c r="G31" s="8" t="n">
        <v>2397147.741122605</v>
      </c>
    </row>
    <row r="32">
      <c r="A32" s="5" t="inlineStr">
        <is>
          <t>Domestic and liquid</t>
        </is>
      </c>
      <c r="B32" s="5" t="inlineStr">
        <is>
          <t>Proportional</t>
        </is>
      </c>
      <c r="C32" s="9" t="n">
        <v>2.682463660801761</v>
      </c>
      <c r="D32" s="9" t="n">
        <v>15.55556982440407</v>
      </c>
      <c r="E32" s="9" t="n">
        <v>1.555556982440407</v>
      </c>
      <c r="F32" s="9" t="n">
        <v>7.855735978502798</v>
      </c>
      <c r="G32" s="9" t="n">
        <v>2473642.751344426</v>
      </c>
    </row>
    <row r="33">
      <c r="A33" s="4" t="inlineStr">
        <is>
          <t>Domestic and liquid</t>
        </is>
      </c>
      <c r="B33" s="4" t="inlineStr">
        <is>
          <t>Minimum risk</t>
        </is>
      </c>
      <c r="C33" s="8" t="n">
        <v>1.730102880761132</v>
      </c>
      <c r="D33" s="8" t="n">
        <v>16.96507706803341</v>
      </c>
      <c r="E33" s="8" t="n">
        <v>1.696507706803341</v>
      </c>
      <c r="F33" s="8" t="n">
        <v>9.254497969836661</v>
      </c>
      <c r="G33" s="8" t="n">
        <v>2886401.138245361</v>
      </c>
    </row>
    <row r="34">
      <c r="A34" s="5" t="inlineStr">
        <is>
          <t>Domestic and liquid</t>
        </is>
      </c>
      <c r="B34" s="5" t="inlineStr">
        <is>
          <t>Lower turnover</t>
        </is>
      </c>
      <c r="C34" s="9" t="n">
        <v>1.922151858975353</v>
      </c>
      <c r="D34" s="9" t="n">
        <v>6.185531783434095</v>
      </c>
      <c r="E34" s="9" t="n">
        <v>0.6185531783434095</v>
      </c>
      <c r="F34" s="9" t="n">
        <v>9.155684504757811</v>
      </c>
      <c r="G34" s="9" t="n">
        <v>2855291.307571255</v>
      </c>
    </row>
  </sheetData>
  <autoFilter ref="A4:G34"/>
  <pageMargins left="0.75" right="0.75" top="1" bottom="1" header="0.5" footer="0.5"/>
  <pageSetup orientation="landscape" paperSize="9" fitToHeight="0" fitToWidth="1"/>
  <headerFooter>
    <oddHeader/>
    <oddFooter>&amp;CPortfolio Oversight | Aggregate research / not live orders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9" customWidth="1" min="2" max="2"/>
    <col width="20" customWidth="1" min="3" max="3"/>
  </cols>
  <sheetData>
    <row r="1" ht="30" customHeight="1">
      <c r="A1" s="1" t="inlineStr">
        <is>
          <t>Would I authorize the lower-turnover choice?</t>
        </is>
      </c>
      <c r="B1" s="1" t="n"/>
      <c r="C1" s="1" t="n"/>
    </row>
    <row r="2">
      <c r="A2" s="2" t="inlineStr">
        <is>
          <t>Conditional choice, not automatic approval: inspect mandate, cost assumptions and the price of tracking risk.</t>
        </is>
      </c>
      <c r="B2" s="2" t="n"/>
      <c r="C2" s="2" t="n"/>
    </row>
    <row r="4" ht="32" customHeight="1">
      <c r="A4" s="3" t="inlineStr">
        <is>
          <t>metric</t>
        </is>
      </c>
      <c r="B4" s="3" t="inlineStr">
        <is>
          <t>minimum_risk</t>
        </is>
      </c>
      <c r="C4" s="3" t="inlineStr">
        <is>
          <t>lower_turnover</t>
        </is>
      </c>
    </row>
    <row r="5">
      <c r="A5" s="4" t="inlineStr">
        <is>
          <t>Annual one-way turnover (%)</t>
        </is>
      </c>
      <c r="B5" s="8" t="n">
        <v>18.23098181024426</v>
      </c>
      <c r="C5" s="8" t="n">
        <v>7.245279826304222</v>
      </c>
    </row>
    <row r="6">
      <c r="A6" s="5" t="inlineStr">
        <is>
          <t>Realized gross TE (%)</t>
        </is>
      </c>
      <c r="B6" s="9" t="n">
        <v>1.369081354202466</v>
      </c>
      <c r="C6" s="9" t="n">
        <v>1.638991450996625</v>
      </c>
    </row>
    <row r="7">
      <c r="A7" s="4" t="inlineStr">
        <is>
          <t>Annualized cost (bp NAV)</t>
        </is>
      </c>
      <c r="B7" s="8" t="n">
        <v>1.823098181024426</v>
      </c>
      <c r="C7" s="8" t="n">
        <v>0.7245279826304222</v>
      </c>
    </row>
    <row r="8">
      <c r="A8" s="5" t="inlineStr">
        <is>
          <t>Annual cost per constant $1m (USD)</t>
        </is>
      </c>
      <c r="B8" s="9" t="n">
        <v>182.3098181024426</v>
      </c>
      <c r="C8" s="9" t="n">
        <v>72.45279826304221</v>
      </c>
    </row>
  </sheetData>
  <autoFilter ref="A4:C8"/>
  <pageMargins left="0.75" right="0.75" top="1" bottom="1" header="0.5" footer="0.5"/>
  <pageSetup orientation="landscape" paperSize="9" fitToHeight="0" fitToWidth="1"/>
  <headerFooter>
    <oddHeader/>
    <oddFooter>&amp;CPortfolio Oversight | Aggregate research / not live orders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6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3" customWidth="1" min="2" max="2"/>
    <col width="21" customWidth="1" min="3" max="3"/>
    <col width="25" customWidth="1" min="4" max="4"/>
    <col width="16" customWidth="1" min="5" max="5"/>
    <col width="16" customWidth="1" min="6" max="6"/>
    <col width="21" customWidth="1" min="7" max="7"/>
    <col width="22" customWidth="1" min="8" max="8"/>
    <col width="29" customWidth="1" min="9" max="9"/>
    <col width="25" customWidth="1" min="10" max="10"/>
  </cols>
  <sheetData>
    <row r="1" ht="30" customHeight="1">
      <c r="A1" s="1" t="inlineStr">
        <is>
          <t>Historical episode replay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>
      <c r="A2" s="2" t="inlineStr">
        <is>
          <t>Preselected familiar periods within already-exposed history. Returns exclude start-close date, include end-close date.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4" ht="32" customHeight="1">
      <c r="A4" s="3" t="inlineStr">
        <is>
          <t>episode</t>
        </is>
      </c>
      <c r="B4" s="3" t="inlineStr">
        <is>
          <t>start_close_exclusive</t>
        </is>
      </c>
      <c r="C4" s="3" t="inlineStr">
        <is>
          <t>end_close_inclusive</t>
        </is>
      </c>
      <c r="D4" s="3" t="inlineStr">
        <is>
          <t>client</t>
        </is>
      </c>
      <c r="E4" s="3" t="inlineStr">
        <is>
          <t>method</t>
        </is>
      </c>
      <c r="F4" s="3" t="inlineStr">
        <is>
          <t>sessions</t>
        </is>
      </c>
      <c r="G4" s="3" t="inlineStr">
        <is>
          <t>net_return_pct</t>
        </is>
      </c>
      <c r="H4" s="3" t="inlineStr">
        <is>
          <t>benchmark_return_pct</t>
        </is>
      </c>
      <c r="I4" s="3" t="inlineStr">
        <is>
          <t>active_cumulative_return_pp</t>
        </is>
      </c>
      <c r="J4" s="3" t="inlineStr">
        <is>
          <t>window_max_drawdown_pct</t>
        </is>
      </c>
    </row>
    <row r="5">
      <c r="A5" s="4" t="inlineStr">
        <is>
          <t>COVID selloff</t>
        </is>
      </c>
      <c r="B5" s="4" t="inlineStr">
        <is>
          <t>2020-02-19</t>
        </is>
      </c>
      <c r="C5" s="4" t="inlineStr">
        <is>
          <t>2020-03-23</t>
        </is>
      </c>
      <c r="D5" s="4" t="inlineStr">
        <is>
          <t>10% short Treasuries</t>
        </is>
      </c>
      <c r="E5" s="4" t="inlineStr">
        <is>
          <t>Lower turnover</t>
        </is>
      </c>
      <c r="F5" s="4" t="n">
        <v>23</v>
      </c>
      <c r="G5" s="8" t="n">
        <v>-19.19865343981142</v>
      </c>
      <c r="H5" s="8" t="n">
        <v>-19.77751553131157</v>
      </c>
      <c r="I5" s="8" t="n">
        <v>0.5788620915001541</v>
      </c>
      <c r="J5" s="8" t="n">
        <v>-19.56869612285224</v>
      </c>
    </row>
    <row r="6">
      <c r="A6" s="5" t="inlineStr">
        <is>
          <t>COVID selloff</t>
        </is>
      </c>
      <c r="B6" s="5" t="inlineStr">
        <is>
          <t>2020-02-19</t>
        </is>
      </c>
      <c r="C6" s="5" t="inlineStr">
        <is>
          <t>2020-03-23</t>
        </is>
      </c>
      <c r="D6" s="5" t="inlineStr">
        <is>
          <t>10% short Treasuries</t>
        </is>
      </c>
      <c r="E6" s="5" t="inlineStr">
        <is>
          <t>Minimum risk</t>
        </is>
      </c>
      <c r="F6" s="5" t="n">
        <v>23</v>
      </c>
      <c r="G6" s="9" t="n">
        <v>-19.63848792199995</v>
      </c>
      <c r="H6" s="9" t="n">
        <v>-19.77751553131157</v>
      </c>
      <c r="I6" s="9" t="n">
        <v>0.1390276093116261</v>
      </c>
      <c r="J6" s="9" t="n">
        <v>-19.90402630753717</v>
      </c>
    </row>
    <row r="7">
      <c r="A7" s="4" t="inlineStr">
        <is>
          <t>COVID selloff</t>
        </is>
      </c>
      <c r="B7" s="4" t="inlineStr">
        <is>
          <t>2020-02-19</t>
        </is>
      </c>
      <c r="C7" s="4" t="inlineStr">
        <is>
          <t>2020-03-23</t>
        </is>
      </c>
      <c r="D7" s="4" t="inlineStr">
        <is>
          <t>10% short Treasuries</t>
        </is>
      </c>
      <c r="E7" s="4" t="inlineStr">
        <is>
          <t>Proportional</t>
        </is>
      </c>
      <c r="F7" s="4" t="n">
        <v>23</v>
      </c>
      <c r="G7" s="8" t="n">
        <v>-18.67960262421162</v>
      </c>
      <c r="H7" s="8" t="n">
        <v>-19.77751553131157</v>
      </c>
      <c r="I7" s="8" t="n">
        <v>1.097912907099952</v>
      </c>
      <c r="J7" s="8" t="n">
        <v>-18.94410480233429</v>
      </c>
    </row>
    <row r="8">
      <c r="A8" s="5" t="inlineStr">
        <is>
          <t>COVID selloff</t>
        </is>
      </c>
      <c r="B8" s="5" t="inlineStr">
        <is>
          <t>2020-02-19</t>
        </is>
      </c>
      <c r="C8" s="5" t="inlineStr">
        <is>
          <t>2020-03-23</t>
        </is>
      </c>
      <c r="D8" s="5" t="inlineStr">
        <is>
          <t>20% US small-cap floor</t>
        </is>
      </c>
      <c r="E8" s="5" t="inlineStr">
        <is>
          <t>Lower turnover</t>
        </is>
      </c>
      <c r="F8" s="5" t="n">
        <v>23</v>
      </c>
      <c r="G8" s="9" t="n">
        <v>-20.15999680639772</v>
      </c>
      <c r="H8" s="9" t="n">
        <v>-19.77751553131157</v>
      </c>
      <c r="I8" s="9" t="n">
        <v>-0.3824812750861439</v>
      </c>
      <c r="J8" s="9" t="n">
        <v>-21.15566612902758</v>
      </c>
    </row>
    <row r="9">
      <c r="A9" s="4" t="inlineStr">
        <is>
          <t>COVID selloff</t>
        </is>
      </c>
      <c r="B9" s="4" t="inlineStr">
        <is>
          <t>2020-02-19</t>
        </is>
      </c>
      <c r="C9" s="4" t="inlineStr">
        <is>
          <t>2020-03-23</t>
        </is>
      </c>
      <c r="D9" s="4" t="inlineStr">
        <is>
          <t>20% US small-cap floor</t>
        </is>
      </c>
      <c r="E9" s="4" t="inlineStr">
        <is>
          <t>Minimum risk</t>
        </is>
      </c>
      <c r="F9" s="4" t="n">
        <v>23</v>
      </c>
      <c r="G9" s="8" t="n">
        <v>-20.41215348237822</v>
      </c>
      <c r="H9" s="8" t="n">
        <v>-19.77751553131157</v>
      </c>
      <c r="I9" s="8" t="n">
        <v>-0.6346379510666411</v>
      </c>
      <c r="J9" s="8" t="n">
        <v>-21.31286090795321</v>
      </c>
    </row>
    <row r="10">
      <c r="A10" s="5" t="inlineStr">
        <is>
          <t>COVID selloff</t>
        </is>
      </c>
      <c r="B10" s="5" t="inlineStr">
        <is>
          <t>2020-02-19</t>
        </is>
      </c>
      <c r="C10" s="5" t="inlineStr">
        <is>
          <t>2020-03-23</t>
        </is>
      </c>
      <c r="D10" s="5" t="inlineStr">
        <is>
          <t>20% US small-cap floor</t>
        </is>
      </c>
      <c r="E10" s="5" t="inlineStr">
        <is>
          <t>Proportional</t>
        </is>
      </c>
      <c r="F10" s="5" t="n">
        <v>23</v>
      </c>
      <c r="G10" s="9" t="n">
        <v>-22.21007542390958</v>
      </c>
      <c r="H10" s="9" t="n">
        <v>-19.77751553131157</v>
      </c>
      <c r="I10" s="9" t="n">
        <v>-2.432559892598007</v>
      </c>
      <c r="J10" s="9" t="n">
        <v>-22.42468307724944</v>
      </c>
    </row>
    <row r="11">
      <c r="A11" s="4" t="inlineStr">
        <is>
          <t>COVID selloff</t>
        </is>
      </c>
      <c r="B11" s="4" t="inlineStr">
        <is>
          <t>2020-02-19</t>
        </is>
      </c>
      <c r="C11" s="4" t="inlineStr">
        <is>
          <t>2020-03-23</t>
        </is>
      </c>
      <c r="D11" s="4" t="inlineStr">
        <is>
          <t>20% position cap</t>
        </is>
      </c>
      <c r="E11" s="4" t="inlineStr">
        <is>
          <t>Lower turnover</t>
        </is>
      </c>
      <c r="F11" s="4" t="n">
        <v>23</v>
      </c>
      <c r="G11" s="8" t="n">
        <v>-18.74649799758706</v>
      </c>
      <c r="H11" s="8" t="n">
        <v>-19.77751553131157</v>
      </c>
      <c r="I11" s="8" t="n">
        <v>1.03101753372451</v>
      </c>
      <c r="J11" s="8" t="n">
        <v>-19.77182470036297</v>
      </c>
    </row>
    <row r="12">
      <c r="A12" s="5" t="inlineStr">
        <is>
          <t>COVID selloff</t>
        </is>
      </c>
      <c r="B12" s="5" t="inlineStr">
        <is>
          <t>2020-02-19</t>
        </is>
      </c>
      <c r="C12" s="5" t="inlineStr">
        <is>
          <t>2020-03-23</t>
        </is>
      </c>
      <c r="D12" s="5" t="inlineStr">
        <is>
          <t>20% position cap</t>
        </is>
      </c>
      <c r="E12" s="5" t="inlineStr">
        <is>
          <t>Minimum risk</t>
        </is>
      </c>
      <c r="F12" s="5" t="n">
        <v>23</v>
      </c>
      <c r="G12" s="9" t="n">
        <v>-19.78525768361714</v>
      </c>
      <c r="H12" s="9" t="n">
        <v>-19.77751553131157</v>
      </c>
      <c r="I12" s="9" t="n">
        <v>-0.007742152305567629</v>
      </c>
      <c r="J12" s="9" t="n">
        <v>-20.51282183440463</v>
      </c>
    </row>
    <row r="13">
      <c r="A13" s="4" t="inlineStr">
        <is>
          <t>COVID selloff</t>
        </is>
      </c>
      <c r="B13" s="4" t="inlineStr">
        <is>
          <t>2020-02-19</t>
        </is>
      </c>
      <c r="C13" s="4" t="inlineStr">
        <is>
          <t>2020-03-23</t>
        </is>
      </c>
      <c r="D13" s="4" t="inlineStr">
        <is>
          <t>20% position cap</t>
        </is>
      </c>
      <c r="E13" s="4" t="inlineStr">
        <is>
          <t>Proportional</t>
        </is>
      </c>
      <c r="F13" s="4" t="n">
        <v>23</v>
      </c>
      <c r="G13" s="8" t="n">
        <v>-18.44038933175219</v>
      </c>
      <c r="H13" s="8" t="n">
        <v>-19.77751553131157</v>
      </c>
      <c r="I13" s="8" t="n">
        <v>1.33712619955938</v>
      </c>
      <c r="J13" s="8" t="n">
        <v>-19.36243553126589</v>
      </c>
    </row>
    <row r="14">
      <c r="A14" s="5" t="inlineStr">
        <is>
          <t>COVID selloff</t>
        </is>
      </c>
      <c r="B14" s="5" t="inlineStr">
        <is>
          <t>2020-02-19</t>
        </is>
      </c>
      <c r="C14" s="5" t="inlineStr">
        <is>
          <t>2020-03-23</t>
        </is>
      </c>
      <c r="D14" s="5" t="inlineStr">
        <is>
          <t>20% short Treasuries</t>
        </is>
      </c>
      <c r="E14" s="5" t="inlineStr">
        <is>
          <t>Lower turnover</t>
        </is>
      </c>
      <c r="F14" s="5" t="n">
        <v>23</v>
      </c>
      <c r="G14" s="9" t="n">
        <v>-18.31421333330494</v>
      </c>
      <c r="H14" s="9" t="n">
        <v>-19.77751553131157</v>
      </c>
      <c r="I14" s="9" t="n">
        <v>1.463302198006633</v>
      </c>
      <c r="J14" s="9" t="n">
        <v>-18.31421333330494</v>
      </c>
    </row>
    <row r="15">
      <c r="A15" s="4" t="inlineStr">
        <is>
          <t>COVID selloff</t>
        </is>
      </c>
      <c r="B15" s="4" t="inlineStr">
        <is>
          <t>2020-02-19</t>
        </is>
      </c>
      <c r="C15" s="4" t="inlineStr">
        <is>
          <t>2020-03-23</t>
        </is>
      </c>
      <c r="D15" s="4" t="inlineStr">
        <is>
          <t>20% short Treasuries</t>
        </is>
      </c>
      <c r="E15" s="4" t="inlineStr">
        <is>
          <t>Minimum risk</t>
        </is>
      </c>
      <c r="F15" s="4" t="n">
        <v>23</v>
      </c>
      <c r="G15" s="8" t="n">
        <v>-19.35738969868914</v>
      </c>
      <c r="H15" s="8" t="n">
        <v>-19.77751553131157</v>
      </c>
      <c r="I15" s="8" t="n">
        <v>0.4201258326224311</v>
      </c>
      <c r="J15" s="8" t="n">
        <v>-19.65673605021632</v>
      </c>
    </row>
    <row r="16">
      <c r="A16" s="5" t="inlineStr">
        <is>
          <t>COVID selloff</t>
        </is>
      </c>
      <c r="B16" s="5" t="inlineStr">
        <is>
          <t>2020-02-19</t>
        </is>
      </c>
      <c r="C16" s="5" t="inlineStr">
        <is>
          <t>2020-03-23</t>
        </is>
      </c>
      <c r="D16" s="5" t="inlineStr">
        <is>
          <t>20% short Treasuries</t>
        </is>
      </c>
      <c r="E16" s="5" t="inlineStr">
        <is>
          <t>Proportional</t>
        </is>
      </c>
      <c r="F16" s="5" t="n">
        <v>23</v>
      </c>
      <c r="G16" s="9" t="n">
        <v>-16.46380833803659</v>
      </c>
      <c r="H16" s="9" t="n">
        <v>-19.77751553131157</v>
      </c>
      <c r="I16" s="9" t="n">
        <v>3.313707193274984</v>
      </c>
      <c r="J16" s="9" t="n">
        <v>-16.76032323084052</v>
      </c>
    </row>
    <row r="17">
      <c r="A17" s="4" t="inlineStr">
        <is>
          <t>COVID selloff</t>
        </is>
      </c>
      <c r="B17" s="4" t="inlineStr">
        <is>
          <t>2020-02-19</t>
        </is>
      </c>
      <c r="C17" s="4" t="inlineStr">
        <is>
          <t>2020-03-23</t>
        </is>
      </c>
      <c r="D17" s="4" t="inlineStr">
        <is>
          <t>Domestic and liquid</t>
        </is>
      </c>
      <c r="E17" s="4" t="inlineStr">
        <is>
          <t>Lower turnover</t>
        </is>
      </c>
      <c r="F17" s="4" t="n">
        <v>23</v>
      </c>
      <c r="G17" s="8" t="n">
        <v>-19.38000323316742</v>
      </c>
      <c r="H17" s="8" t="n">
        <v>-19.77751553131157</v>
      </c>
      <c r="I17" s="8" t="n">
        <v>0.3975122981441537</v>
      </c>
      <c r="J17" s="8" t="n">
        <v>-19.38000323316742</v>
      </c>
    </row>
    <row r="18">
      <c r="A18" s="5" t="inlineStr">
        <is>
          <t>COVID selloff</t>
        </is>
      </c>
      <c r="B18" s="5" t="inlineStr">
        <is>
          <t>2020-02-19</t>
        </is>
      </c>
      <c r="C18" s="5" t="inlineStr">
        <is>
          <t>2020-03-23</t>
        </is>
      </c>
      <c r="D18" s="5" t="inlineStr">
        <is>
          <t>Domestic and liquid</t>
        </is>
      </c>
      <c r="E18" s="5" t="inlineStr">
        <is>
          <t>Minimum risk</t>
        </is>
      </c>
      <c r="F18" s="5" t="n">
        <v>23</v>
      </c>
      <c r="G18" s="9" t="n">
        <v>-19.00715485276801</v>
      </c>
      <c r="H18" s="9" t="n">
        <v>-19.77751553131157</v>
      </c>
      <c r="I18" s="9" t="n">
        <v>0.7703606785435579</v>
      </c>
      <c r="J18" s="9" t="n">
        <v>-19.02435323546068</v>
      </c>
    </row>
    <row r="19">
      <c r="A19" s="4" t="inlineStr">
        <is>
          <t>COVID selloff</t>
        </is>
      </c>
      <c r="B19" s="4" t="inlineStr">
        <is>
          <t>2020-02-19</t>
        </is>
      </c>
      <c r="C19" s="4" t="inlineStr">
        <is>
          <t>2020-03-23</t>
        </is>
      </c>
      <c r="D19" s="4" t="inlineStr">
        <is>
          <t>Domestic and liquid</t>
        </is>
      </c>
      <c r="E19" s="4" t="inlineStr">
        <is>
          <t>Proportional</t>
        </is>
      </c>
      <c r="F19" s="4" t="n">
        <v>23</v>
      </c>
      <c r="G19" s="8" t="n">
        <v>-14.89496330963506</v>
      </c>
      <c r="H19" s="8" t="n">
        <v>-19.77751553131157</v>
      </c>
      <c r="I19" s="8" t="n">
        <v>4.882552221676518</v>
      </c>
      <c r="J19" s="8" t="n">
        <v>-15.41171553018199</v>
      </c>
    </row>
    <row r="20">
      <c r="A20" s="5" t="inlineStr">
        <is>
          <t>COVID selloff</t>
        </is>
      </c>
      <c r="B20" s="5" t="inlineStr">
        <is>
          <t>2020-02-19</t>
        </is>
      </c>
      <c r="C20" s="5" t="inlineStr">
        <is>
          <t>2020-03-23</t>
        </is>
      </c>
      <c r="D20" s="5" t="inlineStr">
        <is>
          <t>No emerging markets</t>
        </is>
      </c>
      <c r="E20" s="5" t="inlineStr">
        <is>
          <t>Lower turnover</t>
        </is>
      </c>
      <c r="F20" s="5" t="n">
        <v>23</v>
      </c>
      <c r="G20" s="9" t="n">
        <v>-19.7587532448816</v>
      </c>
      <c r="H20" s="9" t="n">
        <v>-19.77751553131157</v>
      </c>
      <c r="I20" s="9" t="n">
        <v>0.01876228642997413</v>
      </c>
      <c r="J20" s="9" t="n">
        <v>-20.06343227099167</v>
      </c>
    </row>
    <row r="21">
      <c r="A21" s="4" t="inlineStr">
        <is>
          <t>COVID selloff</t>
        </is>
      </c>
      <c r="B21" s="4" t="inlineStr">
        <is>
          <t>2020-02-19</t>
        </is>
      </c>
      <c r="C21" s="4" t="inlineStr">
        <is>
          <t>2020-03-23</t>
        </is>
      </c>
      <c r="D21" s="4" t="inlineStr">
        <is>
          <t>No emerging markets</t>
        </is>
      </c>
      <c r="E21" s="4" t="inlineStr">
        <is>
          <t>Minimum risk</t>
        </is>
      </c>
      <c r="F21" s="4" t="n">
        <v>23</v>
      </c>
      <c r="G21" s="8" t="n">
        <v>-20.2506611868038</v>
      </c>
      <c r="H21" s="8" t="n">
        <v>-19.77751553131157</v>
      </c>
      <c r="I21" s="8" t="n">
        <v>-0.4731456554922242</v>
      </c>
      <c r="J21" s="8" t="n">
        <v>-20.45775143108927</v>
      </c>
    </row>
    <row r="22">
      <c r="A22" s="5" t="inlineStr">
        <is>
          <t>COVID selloff</t>
        </is>
      </c>
      <c r="B22" s="5" t="inlineStr">
        <is>
          <t>2020-02-19</t>
        </is>
      </c>
      <c r="C22" s="5" t="inlineStr">
        <is>
          <t>2020-03-23</t>
        </is>
      </c>
      <c r="D22" s="5" t="inlineStr">
        <is>
          <t>No emerging markets</t>
        </is>
      </c>
      <c r="E22" s="5" t="inlineStr">
        <is>
          <t>Proportional</t>
        </is>
      </c>
      <c r="F22" s="5" t="n">
        <v>23</v>
      </c>
      <c r="G22" s="9" t="n">
        <v>-19.18747251696411</v>
      </c>
      <c r="H22" s="9" t="n">
        <v>-19.77751553131157</v>
      </c>
      <c r="I22" s="9" t="n">
        <v>0.5900430143474633</v>
      </c>
      <c r="J22" s="9" t="n">
        <v>-19.48349560536166</v>
      </c>
    </row>
    <row r="23">
      <c r="A23" s="4" t="inlineStr">
        <is>
          <t>COVID selloff</t>
        </is>
      </c>
      <c r="B23" s="4" t="inlineStr">
        <is>
          <t>2020-02-19</t>
        </is>
      </c>
      <c r="C23" s="4" t="inlineStr">
        <is>
          <t>2020-03-23</t>
        </is>
      </c>
      <c r="D23" s="4" t="inlineStr">
        <is>
          <t>No gold</t>
        </is>
      </c>
      <c r="E23" s="4" t="inlineStr">
        <is>
          <t>Lower turnover</t>
        </is>
      </c>
      <c r="F23" s="4" t="n">
        <v>23</v>
      </c>
      <c r="G23" s="8" t="n">
        <v>-18.19984481593346</v>
      </c>
      <c r="H23" s="8" t="n">
        <v>-19.77751553131157</v>
      </c>
      <c r="I23" s="8" t="n">
        <v>1.57767071537811</v>
      </c>
      <c r="J23" s="8" t="n">
        <v>-18.76572096858808</v>
      </c>
    </row>
    <row r="24">
      <c r="A24" s="5" t="inlineStr">
        <is>
          <t>COVID selloff</t>
        </is>
      </c>
      <c r="B24" s="5" t="inlineStr">
        <is>
          <t>2020-02-19</t>
        </is>
      </c>
      <c r="C24" s="5" t="inlineStr">
        <is>
          <t>2020-03-23</t>
        </is>
      </c>
      <c r="D24" s="5" t="inlineStr">
        <is>
          <t>No gold</t>
        </is>
      </c>
      <c r="E24" s="5" t="inlineStr">
        <is>
          <t>Minimum risk</t>
        </is>
      </c>
      <c r="F24" s="5" t="n">
        <v>23</v>
      </c>
      <c r="G24" s="9" t="n">
        <v>-19.18374879277111</v>
      </c>
      <c r="H24" s="9" t="n">
        <v>-19.77751553131157</v>
      </c>
      <c r="I24" s="9" t="n">
        <v>0.5937667385404688</v>
      </c>
      <c r="J24" s="9" t="n">
        <v>-19.65983060244529</v>
      </c>
    </row>
    <row r="25">
      <c r="A25" s="4" t="inlineStr">
        <is>
          <t>COVID selloff</t>
        </is>
      </c>
      <c r="B25" s="4" t="inlineStr">
        <is>
          <t>2020-02-19</t>
        </is>
      </c>
      <c r="C25" s="4" t="inlineStr">
        <is>
          <t>2020-03-23</t>
        </is>
      </c>
      <c r="D25" s="4" t="inlineStr">
        <is>
          <t>No gold</t>
        </is>
      </c>
      <c r="E25" s="4" t="inlineStr">
        <is>
          <t>Proportional</t>
        </is>
      </c>
      <c r="F25" s="4" t="n">
        <v>23</v>
      </c>
      <c r="G25" s="8" t="n">
        <v>-21.52606435214973</v>
      </c>
      <c r="H25" s="8" t="n">
        <v>-19.77751553131157</v>
      </c>
      <c r="I25" s="8" t="n">
        <v>-1.748548820838158</v>
      </c>
      <c r="J25" s="8" t="n">
        <v>-21.52606435214973</v>
      </c>
    </row>
    <row r="26">
      <c r="A26" s="5" t="inlineStr">
        <is>
          <t>COVID selloff</t>
        </is>
      </c>
      <c r="B26" s="5" t="inlineStr">
        <is>
          <t>2020-02-19</t>
        </is>
      </c>
      <c r="C26" s="5" t="inlineStr">
        <is>
          <t>2020-03-23</t>
        </is>
      </c>
      <c r="D26" s="5" t="inlineStr">
        <is>
          <t>No long Treasuries</t>
        </is>
      </c>
      <c r="E26" s="5" t="inlineStr">
        <is>
          <t>Lower turnover</t>
        </is>
      </c>
      <c r="F26" s="5" t="n">
        <v>23</v>
      </c>
      <c r="G26" s="9" t="n">
        <v>-19.14929342893842</v>
      </c>
      <c r="H26" s="9" t="n">
        <v>-19.77751553131157</v>
      </c>
      <c r="I26" s="9" t="n">
        <v>0.6282221023731549</v>
      </c>
      <c r="J26" s="9" t="n">
        <v>-19.14929342893842</v>
      </c>
    </row>
    <row r="27">
      <c r="A27" s="4" t="inlineStr">
        <is>
          <t>COVID selloff</t>
        </is>
      </c>
      <c r="B27" s="4" t="inlineStr">
        <is>
          <t>2020-02-19</t>
        </is>
      </c>
      <c r="C27" s="4" t="inlineStr">
        <is>
          <t>2020-03-23</t>
        </is>
      </c>
      <c r="D27" s="4" t="inlineStr">
        <is>
          <t>No long Treasuries</t>
        </is>
      </c>
      <c r="E27" s="4" t="inlineStr">
        <is>
          <t>Minimum risk</t>
        </is>
      </c>
      <c r="F27" s="4" t="n">
        <v>23</v>
      </c>
      <c r="G27" s="8" t="n">
        <v>-19.8613187610184</v>
      </c>
      <c r="H27" s="8" t="n">
        <v>-19.77751553131157</v>
      </c>
      <c r="I27" s="8" t="n">
        <v>-0.08380322970682474</v>
      </c>
      <c r="J27" s="8" t="n">
        <v>-19.8613187610184</v>
      </c>
    </row>
    <row r="28">
      <c r="A28" s="5" t="inlineStr">
        <is>
          <t>COVID selloff</t>
        </is>
      </c>
      <c r="B28" s="5" t="inlineStr">
        <is>
          <t>2020-02-19</t>
        </is>
      </c>
      <c r="C28" s="5" t="inlineStr">
        <is>
          <t>2020-03-23</t>
        </is>
      </c>
      <c r="D28" s="5" t="inlineStr">
        <is>
          <t>No long Treasuries</t>
        </is>
      </c>
      <c r="E28" s="5" t="inlineStr">
        <is>
          <t>Proportional</t>
        </is>
      </c>
      <c r="F28" s="5" t="n">
        <v>23</v>
      </c>
      <c r="G28" s="9" t="n">
        <v>-21.42023290327088</v>
      </c>
      <c r="H28" s="9" t="n">
        <v>-19.77751553131157</v>
      </c>
      <c r="I28" s="9" t="n">
        <v>-1.642717371959301</v>
      </c>
      <c r="J28" s="9" t="n">
        <v>-21.42023290327088</v>
      </c>
    </row>
    <row r="29">
      <c r="A29" s="4" t="inlineStr">
        <is>
          <t>COVID selloff</t>
        </is>
      </c>
      <c r="B29" s="4" t="inlineStr">
        <is>
          <t>2020-02-19</t>
        </is>
      </c>
      <c r="C29" s="4" t="inlineStr">
        <is>
          <t>2020-03-23</t>
        </is>
      </c>
      <c r="D29" s="4" t="inlineStr">
        <is>
          <t>Retain 40% US large cap</t>
        </is>
      </c>
      <c r="E29" s="4" t="inlineStr">
        <is>
          <t>Lower turnover</t>
        </is>
      </c>
      <c r="F29" s="4" t="n">
        <v>23</v>
      </c>
      <c r="G29" s="8" t="n">
        <v>-19.39972711111356</v>
      </c>
      <c r="H29" s="8" t="n">
        <v>-19.77751553131157</v>
      </c>
      <c r="I29" s="8" t="n">
        <v>0.3777884201980108</v>
      </c>
      <c r="J29" s="8" t="n">
        <v>-19.79409828904161</v>
      </c>
    </row>
    <row r="30">
      <c r="A30" s="5" t="inlineStr">
        <is>
          <t>COVID selloff</t>
        </is>
      </c>
      <c r="B30" s="5" t="inlineStr">
        <is>
          <t>2020-02-19</t>
        </is>
      </c>
      <c r="C30" s="5" t="inlineStr">
        <is>
          <t>2020-03-23</t>
        </is>
      </c>
      <c r="D30" s="5" t="inlineStr">
        <is>
          <t>Retain 40% US large cap</t>
        </is>
      </c>
      <c r="E30" s="5" t="inlineStr">
        <is>
          <t>Minimum risk</t>
        </is>
      </c>
      <c r="F30" s="5" t="n">
        <v>23</v>
      </c>
      <c r="G30" s="9" t="n">
        <v>-19.77293261158358</v>
      </c>
      <c r="H30" s="9" t="n">
        <v>-19.77751553131157</v>
      </c>
      <c r="I30" s="9" t="n">
        <v>0.004582919727991186</v>
      </c>
      <c r="J30" s="9" t="n">
        <v>-19.77293261158358</v>
      </c>
    </row>
    <row r="31">
      <c r="A31" s="4" t="inlineStr">
        <is>
          <t>COVID selloff</t>
        </is>
      </c>
      <c r="B31" s="4" t="inlineStr">
        <is>
          <t>2020-02-19</t>
        </is>
      </c>
      <c r="C31" s="4" t="inlineStr">
        <is>
          <t>2020-03-23</t>
        </is>
      </c>
      <c r="D31" s="4" t="inlineStr">
        <is>
          <t>Retain 40% US large cap</t>
        </is>
      </c>
      <c r="E31" s="4" t="inlineStr">
        <is>
          <t>Proportional</t>
        </is>
      </c>
      <c r="F31" s="4" t="n">
        <v>23</v>
      </c>
      <c r="G31" s="8" t="n">
        <v>-21.83407070129876</v>
      </c>
      <c r="H31" s="8" t="n">
        <v>-19.77751553131157</v>
      </c>
      <c r="I31" s="8" t="n">
        <v>-2.056555169987184</v>
      </c>
      <c r="J31" s="8" t="n">
        <v>-21.83407070129876</v>
      </c>
    </row>
    <row r="32">
      <c r="A32" s="5" t="inlineStr">
        <is>
          <t>COVID selloff</t>
        </is>
      </c>
      <c r="B32" s="5" t="inlineStr">
        <is>
          <t>2020-02-19</t>
        </is>
      </c>
      <c r="C32" s="5" t="inlineStr">
        <is>
          <t>2020-03-23</t>
        </is>
      </c>
      <c r="D32" s="5" t="inlineStr">
        <is>
          <t>Unrestricted</t>
        </is>
      </c>
      <c r="E32" s="5" t="inlineStr">
        <is>
          <t>Lower turnover</t>
        </is>
      </c>
      <c r="F32" s="5" t="n">
        <v>23</v>
      </c>
      <c r="G32" s="9" t="n">
        <v>-19.46703956938134</v>
      </c>
      <c r="H32" s="9" t="n">
        <v>-19.77751553131157</v>
      </c>
      <c r="I32" s="9" t="n">
        <v>0.3104759619302344</v>
      </c>
      <c r="J32" s="9" t="n">
        <v>-19.82465539748479</v>
      </c>
    </row>
    <row r="33">
      <c r="A33" s="4" t="inlineStr">
        <is>
          <t>COVID selloff</t>
        </is>
      </c>
      <c r="B33" s="4" t="inlineStr">
        <is>
          <t>2020-02-19</t>
        </is>
      </c>
      <c r="C33" s="4" t="inlineStr">
        <is>
          <t>2020-03-23</t>
        </is>
      </c>
      <c r="D33" s="4" t="inlineStr">
        <is>
          <t>Unrestricted</t>
        </is>
      </c>
      <c r="E33" s="4" t="inlineStr">
        <is>
          <t>Minimum risk</t>
        </is>
      </c>
      <c r="F33" s="4" t="n">
        <v>23</v>
      </c>
      <c r="G33" s="8" t="n">
        <v>-19.77906937124669</v>
      </c>
      <c r="H33" s="8" t="n">
        <v>-19.77751553131157</v>
      </c>
      <c r="I33" s="8" t="n">
        <v>-0.001553839935120038</v>
      </c>
      <c r="J33" s="8" t="n">
        <v>-20.02770006947984</v>
      </c>
    </row>
    <row r="34">
      <c r="A34" s="5" t="inlineStr">
        <is>
          <t>COVID selloff</t>
        </is>
      </c>
      <c r="B34" s="5" t="inlineStr">
        <is>
          <t>2020-02-19</t>
        </is>
      </c>
      <c r="C34" s="5" t="inlineStr">
        <is>
          <t>2020-03-23</t>
        </is>
      </c>
      <c r="D34" s="5" t="inlineStr">
        <is>
          <t>Unrestricted</t>
        </is>
      </c>
      <c r="E34" s="5" t="inlineStr">
        <is>
          <t>Proportional</t>
        </is>
      </c>
      <c r="F34" s="5" t="n">
        <v>23</v>
      </c>
      <c r="G34" s="9" t="n">
        <v>-19.77906937434093</v>
      </c>
      <c r="H34" s="9" t="n">
        <v>-19.77751553131157</v>
      </c>
      <c r="I34" s="9" t="n">
        <v>-0.001553843029356017</v>
      </c>
      <c r="J34" s="9" t="n">
        <v>-20.02770007078074</v>
      </c>
    </row>
    <row r="35">
      <c r="A35" s="4" t="inlineStr">
        <is>
          <t>2022 stock/bond drawdown</t>
        </is>
      </c>
      <c r="B35" s="4" t="inlineStr">
        <is>
          <t>2021-12-31</t>
        </is>
      </c>
      <c r="C35" s="4" t="inlineStr">
        <is>
          <t>2022-12-30</t>
        </is>
      </c>
      <c r="D35" s="4" t="inlineStr">
        <is>
          <t>10% short Treasuries</t>
        </is>
      </c>
      <c r="E35" s="4" t="inlineStr">
        <is>
          <t>Lower turnover</t>
        </is>
      </c>
      <c r="F35" s="4" t="n">
        <v>251</v>
      </c>
      <c r="G35" s="8" t="n">
        <v>-15.33446176477208</v>
      </c>
      <c r="H35" s="8" t="n">
        <v>-15.2403964928534</v>
      </c>
      <c r="I35" s="8" t="n">
        <v>-0.0940652719186752</v>
      </c>
      <c r="J35" s="8" t="n">
        <v>-21.05665235562111</v>
      </c>
    </row>
    <row r="36">
      <c r="A36" s="5" t="inlineStr">
        <is>
          <t>2022 stock/bond drawdown</t>
        </is>
      </c>
      <c r="B36" s="5" t="inlineStr">
        <is>
          <t>2021-12-31</t>
        </is>
      </c>
      <c r="C36" s="5" t="inlineStr">
        <is>
          <t>2022-12-30</t>
        </is>
      </c>
      <c r="D36" s="5" t="inlineStr">
        <is>
          <t>10% short Treasuries</t>
        </is>
      </c>
      <c r="E36" s="5" t="inlineStr">
        <is>
          <t>Minimum risk</t>
        </is>
      </c>
      <c r="F36" s="5" t="n">
        <v>251</v>
      </c>
      <c r="G36" s="9" t="n">
        <v>-14.89135786895311</v>
      </c>
      <c r="H36" s="9" t="n">
        <v>-15.2403964928534</v>
      </c>
      <c r="I36" s="9" t="n">
        <v>0.3490386239002885</v>
      </c>
      <c r="J36" s="9" t="n">
        <v>-20.96579383289063</v>
      </c>
    </row>
    <row r="37">
      <c r="A37" s="4" t="inlineStr">
        <is>
          <t>2022 stock/bond drawdown</t>
        </is>
      </c>
      <c r="B37" s="4" t="inlineStr">
        <is>
          <t>2021-12-31</t>
        </is>
      </c>
      <c r="C37" s="4" t="inlineStr">
        <is>
          <t>2022-12-30</t>
        </is>
      </c>
      <c r="D37" s="4" t="inlineStr">
        <is>
          <t>10% short Treasuries</t>
        </is>
      </c>
      <c r="E37" s="4" t="inlineStr">
        <is>
          <t>Proportional</t>
        </is>
      </c>
      <c r="F37" s="4" t="n">
        <v>251</v>
      </c>
      <c r="G37" s="8" t="n">
        <v>-14.65285715503053</v>
      </c>
      <c r="H37" s="8" t="n">
        <v>-15.2403964928534</v>
      </c>
      <c r="I37" s="8" t="n">
        <v>0.5875393378228733</v>
      </c>
      <c r="J37" s="8" t="n">
        <v>-20.56832585598549</v>
      </c>
    </row>
    <row r="38">
      <c r="A38" s="5" t="inlineStr">
        <is>
          <t>2022 stock/bond drawdown</t>
        </is>
      </c>
      <c r="B38" s="5" t="inlineStr">
        <is>
          <t>2021-12-31</t>
        </is>
      </c>
      <c r="C38" s="5" t="inlineStr">
        <is>
          <t>2022-12-30</t>
        </is>
      </c>
      <c r="D38" s="5" t="inlineStr">
        <is>
          <t>20% US small-cap floor</t>
        </is>
      </c>
      <c r="E38" s="5" t="inlineStr">
        <is>
          <t>Lower turnover</t>
        </is>
      </c>
      <c r="F38" s="5" t="n">
        <v>251</v>
      </c>
      <c r="G38" s="9" t="n">
        <v>-16.55771191937161</v>
      </c>
      <c r="H38" s="9" t="n">
        <v>-15.2403964928534</v>
      </c>
      <c r="I38" s="9" t="n">
        <v>-1.317315426518206</v>
      </c>
      <c r="J38" s="9" t="n">
        <v>-21.59325276621102</v>
      </c>
    </row>
    <row r="39">
      <c r="A39" s="4" t="inlineStr">
        <is>
          <t>2022 stock/bond drawdown</t>
        </is>
      </c>
      <c r="B39" s="4" t="inlineStr">
        <is>
          <t>2021-12-31</t>
        </is>
      </c>
      <c r="C39" s="4" t="inlineStr">
        <is>
          <t>2022-12-30</t>
        </is>
      </c>
      <c r="D39" s="4" t="inlineStr">
        <is>
          <t>20% US small-cap floor</t>
        </is>
      </c>
      <c r="E39" s="4" t="inlineStr">
        <is>
          <t>Minimum risk</t>
        </is>
      </c>
      <c r="F39" s="4" t="n">
        <v>251</v>
      </c>
      <c r="G39" s="8" t="n">
        <v>-15.46688199905871</v>
      </c>
      <c r="H39" s="8" t="n">
        <v>-15.2403964928534</v>
      </c>
      <c r="I39" s="8" t="n">
        <v>-0.2264855062053095</v>
      </c>
      <c r="J39" s="8" t="n">
        <v>-21.06365062145069</v>
      </c>
    </row>
    <row r="40">
      <c r="A40" s="5" t="inlineStr">
        <is>
          <t>2022 stock/bond drawdown</t>
        </is>
      </c>
      <c r="B40" s="5" t="inlineStr">
        <is>
          <t>2021-12-31</t>
        </is>
      </c>
      <c r="C40" s="5" t="inlineStr">
        <is>
          <t>2022-12-30</t>
        </is>
      </c>
      <c r="D40" s="5" t="inlineStr">
        <is>
          <t>20% US small-cap floor</t>
        </is>
      </c>
      <c r="E40" s="5" t="inlineStr">
        <is>
          <t>Proportional</t>
        </is>
      </c>
      <c r="F40" s="5" t="n">
        <v>251</v>
      </c>
      <c r="G40" s="9" t="n">
        <v>-15.77893868663123</v>
      </c>
      <c r="H40" s="9" t="n">
        <v>-15.2403964928534</v>
      </c>
      <c r="I40" s="9" t="n">
        <v>-0.5385421937778245</v>
      </c>
      <c r="J40" s="9" t="n">
        <v>-21.77748959013186</v>
      </c>
    </row>
    <row r="41">
      <c r="A41" s="4" t="inlineStr">
        <is>
          <t>2022 stock/bond drawdown</t>
        </is>
      </c>
      <c r="B41" s="4" t="inlineStr">
        <is>
          <t>2021-12-31</t>
        </is>
      </c>
      <c r="C41" s="4" t="inlineStr">
        <is>
          <t>2022-12-30</t>
        </is>
      </c>
      <c r="D41" s="4" t="inlineStr">
        <is>
          <t>20% position cap</t>
        </is>
      </c>
      <c r="E41" s="4" t="inlineStr">
        <is>
          <t>Lower turnover</t>
        </is>
      </c>
      <c r="F41" s="4" t="n">
        <v>251</v>
      </c>
      <c r="G41" s="8" t="n">
        <v>-15.46210928035503</v>
      </c>
      <c r="H41" s="8" t="n">
        <v>-15.2403964928534</v>
      </c>
      <c r="I41" s="8" t="n">
        <v>-0.2217127875016267</v>
      </c>
      <c r="J41" s="8" t="n">
        <v>-21.42201528094893</v>
      </c>
    </row>
    <row r="42">
      <c r="A42" s="5" t="inlineStr">
        <is>
          <t>2022 stock/bond drawdown</t>
        </is>
      </c>
      <c r="B42" s="5" t="inlineStr">
        <is>
          <t>2021-12-31</t>
        </is>
      </c>
      <c r="C42" s="5" t="inlineStr">
        <is>
          <t>2022-12-30</t>
        </is>
      </c>
      <c r="D42" s="5" t="inlineStr">
        <is>
          <t>20% position cap</t>
        </is>
      </c>
      <c r="E42" s="5" t="inlineStr">
        <is>
          <t>Minimum risk</t>
        </is>
      </c>
      <c r="F42" s="5" t="n">
        <v>251</v>
      </c>
      <c r="G42" s="9" t="n">
        <v>-14.90226775369177</v>
      </c>
      <c r="H42" s="9" t="n">
        <v>-15.2403964928534</v>
      </c>
      <c r="I42" s="9" t="n">
        <v>0.3381287391616361</v>
      </c>
      <c r="J42" s="9" t="n">
        <v>-21.3345769844708</v>
      </c>
    </row>
    <row r="43">
      <c r="A43" s="4" t="inlineStr">
        <is>
          <t>2022 stock/bond drawdown</t>
        </is>
      </c>
      <c r="B43" s="4" t="inlineStr">
        <is>
          <t>2021-12-31</t>
        </is>
      </c>
      <c r="C43" s="4" t="inlineStr">
        <is>
          <t>2022-12-30</t>
        </is>
      </c>
      <c r="D43" s="4" t="inlineStr">
        <is>
          <t>20% position cap</t>
        </is>
      </c>
      <c r="E43" s="4" t="inlineStr">
        <is>
          <t>Proportional</t>
        </is>
      </c>
      <c r="F43" s="4" t="n">
        <v>251</v>
      </c>
      <c r="G43" s="8" t="n">
        <v>-14.86100044896526</v>
      </c>
      <c r="H43" s="8" t="n">
        <v>-15.2403964928534</v>
      </c>
      <c r="I43" s="8" t="n">
        <v>0.3793960438881472</v>
      </c>
      <c r="J43" s="8" t="n">
        <v>-21.18373065375282</v>
      </c>
    </row>
    <row r="44">
      <c r="A44" s="5" t="inlineStr">
        <is>
          <t>2022 stock/bond drawdown</t>
        </is>
      </c>
      <c r="B44" s="5" t="inlineStr">
        <is>
          <t>2021-12-31</t>
        </is>
      </c>
      <c r="C44" s="5" t="inlineStr">
        <is>
          <t>2022-12-30</t>
        </is>
      </c>
      <c r="D44" s="5" t="inlineStr">
        <is>
          <t>20% short Treasuries</t>
        </is>
      </c>
      <c r="E44" s="5" t="inlineStr">
        <is>
          <t>Lower turnover</t>
        </is>
      </c>
      <c r="F44" s="5" t="n">
        <v>251</v>
      </c>
      <c r="G44" s="9" t="n">
        <v>-14.39216406515371</v>
      </c>
      <c r="H44" s="9" t="n">
        <v>-15.2403964928534</v>
      </c>
      <c r="I44" s="9" t="n">
        <v>0.8482324276996911</v>
      </c>
      <c r="J44" s="9" t="n">
        <v>-19.84291391657636</v>
      </c>
    </row>
    <row r="45">
      <c r="A45" s="4" t="inlineStr">
        <is>
          <t>2022 stock/bond drawdown</t>
        </is>
      </c>
      <c r="B45" s="4" t="inlineStr">
        <is>
          <t>2021-12-31</t>
        </is>
      </c>
      <c r="C45" s="4" t="inlineStr">
        <is>
          <t>2022-12-30</t>
        </is>
      </c>
      <c r="D45" s="4" t="inlineStr">
        <is>
          <t>20% short Treasuries</t>
        </is>
      </c>
      <c r="E45" s="4" t="inlineStr">
        <is>
          <t>Minimum risk</t>
        </is>
      </c>
      <c r="F45" s="4" t="n">
        <v>251</v>
      </c>
      <c r="G45" s="8" t="n">
        <v>-14.16323664856515</v>
      </c>
      <c r="H45" s="8" t="n">
        <v>-15.2403964928534</v>
      </c>
      <c r="I45" s="8" t="n">
        <v>1.077159844288256</v>
      </c>
      <c r="J45" s="8" t="n">
        <v>-20.10906613766199</v>
      </c>
    </row>
    <row r="46">
      <c r="A46" s="5" t="inlineStr">
        <is>
          <t>2022 stock/bond drawdown</t>
        </is>
      </c>
      <c r="B46" s="5" t="inlineStr">
        <is>
          <t>2021-12-31</t>
        </is>
      </c>
      <c r="C46" s="5" t="inlineStr">
        <is>
          <t>2022-12-30</t>
        </is>
      </c>
      <c r="D46" s="5" t="inlineStr">
        <is>
          <t>20% short Treasuries</t>
        </is>
      </c>
      <c r="E46" s="5" t="inlineStr">
        <is>
          <t>Proportional</t>
        </is>
      </c>
      <c r="F46" s="5" t="n">
        <v>251</v>
      </c>
      <c r="G46" s="9" t="n">
        <v>-13.44889369745577</v>
      </c>
      <c r="H46" s="9" t="n">
        <v>-15.2403964928534</v>
      </c>
      <c r="I46" s="9" t="n">
        <v>1.791502795397637</v>
      </c>
      <c r="J46" s="9" t="n">
        <v>-18.90431619596149</v>
      </c>
    </row>
    <row r="47">
      <c r="A47" s="4" t="inlineStr">
        <is>
          <t>2022 stock/bond drawdown</t>
        </is>
      </c>
      <c r="B47" s="4" t="inlineStr">
        <is>
          <t>2021-12-31</t>
        </is>
      </c>
      <c r="C47" s="4" t="inlineStr">
        <is>
          <t>2022-12-30</t>
        </is>
      </c>
      <c r="D47" s="4" t="inlineStr">
        <is>
          <t>Domestic and liquid</t>
        </is>
      </c>
      <c r="E47" s="4" t="inlineStr">
        <is>
          <t>Lower turnover</t>
        </is>
      </c>
      <c r="F47" s="4" t="n">
        <v>251</v>
      </c>
      <c r="G47" s="8" t="n">
        <v>-15.41378781028719</v>
      </c>
      <c r="H47" s="8" t="n">
        <v>-15.2403964928534</v>
      </c>
      <c r="I47" s="8" t="n">
        <v>-0.1733913174337909</v>
      </c>
      <c r="J47" s="8" t="n">
        <v>-19.88399843016317</v>
      </c>
    </row>
    <row r="48">
      <c r="A48" s="5" t="inlineStr">
        <is>
          <t>2022 stock/bond drawdown</t>
        </is>
      </c>
      <c r="B48" s="5" t="inlineStr">
        <is>
          <t>2021-12-31</t>
        </is>
      </c>
      <c r="C48" s="5" t="inlineStr">
        <is>
          <t>2022-12-30</t>
        </is>
      </c>
      <c r="D48" s="5" t="inlineStr">
        <is>
          <t>Domestic and liquid</t>
        </is>
      </c>
      <c r="E48" s="5" t="inlineStr">
        <is>
          <t>Minimum risk</t>
        </is>
      </c>
      <c r="F48" s="5" t="n">
        <v>251</v>
      </c>
      <c r="G48" s="9" t="n">
        <v>-14.4254127404251</v>
      </c>
      <c r="H48" s="9" t="n">
        <v>-15.2403964928534</v>
      </c>
      <c r="I48" s="9" t="n">
        <v>0.8149837524282999</v>
      </c>
      <c r="J48" s="9" t="n">
        <v>-19.064379907522</v>
      </c>
    </row>
    <row r="49">
      <c r="A49" s="4" t="inlineStr">
        <is>
          <t>2022 stock/bond drawdown</t>
        </is>
      </c>
      <c r="B49" s="4" t="inlineStr">
        <is>
          <t>2021-12-31</t>
        </is>
      </c>
      <c r="C49" s="4" t="inlineStr">
        <is>
          <t>2022-12-30</t>
        </is>
      </c>
      <c r="D49" s="4" t="inlineStr">
        <is>
          <t>Domestic and liquid</t>
        </is>
      </c>
      <c r="E49" s="4" t="inlineStr">
        <is>
          <t>Proportional</t>
        </is>
      </c>
      <c r="F49" s="4" t="n">
        <v>251</v>
      </c>
      <c r="G49" s="8" t="n">
        <v>-14.16223394445682</v>
      </c>
      <c r="H49" s="8" t="n">
        <v>-15.2403964928534</v>
      </c>
      <c r="I49" s="8" t="n">
        <v>1.078162548396588</v>
      </c>
      <c r="J49" s="8" t="n">
        <v>-18.40008414841815</v>
      </c>
    </row>
    <row r="50">
      <c r="A50" s="5" t="inlineStr">
        <is>
          <t>2022 stock/bond drawdown</t>
        </is>
      </c>
      <c r="B50" s="5" t="inlineStr">
        <is>
          <t>2021-12-31</t>
        </is>
      </c>
      <c r="C50" s="5" t="inlineStr">
        <is>
          <t>2022-12-30</t>
        </is>
      </c>
      <c r="D50" s="5" t="inlineStr">
        <is>
          <t>No emerging markets</t>
        </is>
      </c>
      <c r="E50" s="5" t="inlineStr">
        <is>
          <t>Lower turnover</t>
        </is>
      </c>
      <c r="F50" s="5" t="n">
        <v>251</v>
      </c>
      <c r="G50" s="9" t="n">
        <v>-15.639748739857</v>
      </c>
      <c r="H50" s="9" t="n">
        <v>-15.2403964928534</v>
      </c>
      <c r="I50" s="9" t="n">
        <v>-0.3993522470035926</v>
      </c>
      <c r="J50" s="9" t="n">
        <v>-21.43527832949941</v>
      </c>
    </row>
    <row r="51">
      <c r="A51" s="4" t="inlineStr">
        <is>
          <t>2022 stock/bond drawdown</t>
        </is>
      </c>
      <c r="B51" s="4" t="inlineStr">
        <is>
          <t>2021-12-31</t>
        </is>
      </c>
      <c r="C51" s="4" t="inlineStr">
        <is>
          <t>2022-12-30</t>
        </is>
      </c>
      <c r="D51" s="4" t="inlineStr">
        <is>
          <t>No emerging markets</t>
        </is>
      </c>
      <c r="E51" s="4" t="inlineStr">
        <is>
          <t>Minimum risk</t>
        </is>
      </c>
      <c r="F51" s="4" t="n">
        <v>251</v>
      </c>
      <c r="G51" s="8" t="n">
        <v>-14.97505579453394</v>
      </c>
      <c r="H51" s="8" t="n">
        <v>-15.2403964928534</v>
      </c>
      <c r="I51" s="8" t="n">
        <v>0.2653406983194606</v>
      </c>
      <c r="J51" s="8" t="n">
        <v>-21.23729467042387</v>
      </c>
    </row>
    <row r="52">
      <c r="A52" s="5" t="inlineStr">
        <is>
          <t>2022 stock/bond drawdown</t>
        </is>
      </c>
      <c r="B52" s="5" t="inlineStr">
        <is>
          <t>2021-12-31</t>
        </is>
      </c>
      <c r="C52" s="5" t="inlineStr">
        <is>
          <t>2022-12-30</t>
        </is>
      </c>
      <c r="D52" s="5" t="inlineStr">
        <is>
          <t>No emerging markets</t>
        </is>
      </c>
      <c r="E52" s="5" t="inlineStr">
        <is>
          <t>Proportional</t>
        </is>
      </c>
      <c r="F52" s="5" t="n">
        <v>251</v>
      </c>
      <c r="G52" s="9" t="n">
        <v>-14.9971223302519</v>
      </c>
      <c r="H52" s="9" t="n">
        <v>-15.2403964928534</v>
      </c>
      <c r="I52" s="9" t="n">
        <v>0.2432741626015034</v>
      </c>
      <c r="J52" s="9" t="n">
        <v>-20.95290351414339</v>
      </c>
    </row>
    <row r="53">
      <c r="A53" s="4" t="inlineStr">
        <is>
          <t>2022 stock/bond drawdown</t>
        </is>
      </c>
      <c r="B53" s="4" t="inlineStr">
        <is>
          <t>2021-12-31</t>
        </is>
      </c>
      <c r="C53" s="4" t="inlineStr">
        <is>
          <t>2022-12-30</t>
        </is>
      </c>
      <c r="D53" s="4" t="inlineStr">
        <is>
          <t>No gold</t>
        </is>
      </c>
      <c r="E53" s="4" t="inlineStr">
        <is>
          <t>Lower turnover</t>
        </is>
      </c>
      <c r="F53" s="4" t="n">
        <v>251</v>
      </c>
      <c r="G53" s="8" t="n">
        <v>-17.9403137566625</v>
      </c>
      <c r="H53" s="8" t="n">
        <v>-15.2403964928534</v>
      </c>
      <c r="I53" s="8" t="n">
        <v>-2.699917263809093</v>
      </c>
      <c r="J53" s="8" t="n">
        <v>-22.99803940994077</v>
      </c>
    </row>
    <row r="54">
      <c r="A54" s="5" t="inlineStr">
        <is>
          <t>2022 stock/bond drawdown</t>
        </is>
      </c>
      <c r="B54" s="5" t="inlineStr">
        <is>
          <t>2021-12-31</t>
        </is>
      </c>
      <c r="C54" s="5" t="inlineStr">
        <is>
          <t>2022-12-30</t>
        </is>
      </c>
      <c r="D54" s="5" t="inlineStr">
        <is>
          <t>No gold</t>
        </is>
      </c>
      <c r="E54" s="5" t="inlineStr">
        <is>
          <t>Minimum risk</t>
        </is>
      </c>
      <c r="F54" s="5" t="n">
        <v>251</v>
      </c>
      <c r="G54" s="9" t="n">
        <v>-16.63001083323816</v>
      </c>
      <c r="H54" s="9" t="n">
        <v>-15.2403964928534</v>
      </c>
      <c r="I54" s="9" t="n">
        <v>-1.389614340384759</v>
      </c>
      <c r="J54" s="9" t="n">
        <v>-22.24697549299623</v>
      </c>
    </row>
    <row r="55">
      <c r="A55" s="4" t="inlineStr">
        <is>
          <t>2022 stock/bond drawdown</t>
        </is>
      </c>
      <c r="B55" s="4" t="inlineStr">
        <is>
          <t>2021-12-31</t>
        </is>
      </c>
      <c r="C55" s="4" t="inlineStr">
        <is>
          <t>2022-12-30</t>
        </is>
      </c>
      <c r="D55" s="4" t="inlineStr">
        <is>
          <t>No gold</t>
        </is>
      </c>
      <c r="E55" s="4" t="inlineStr">
        <is>
          <t>Proportional</t>
        </is>
      </c>
      <c r="F55" s="4" t="n">
        <v>251</v>
      </c>
      <c r="G55" s="8" t="n">
        <v>-16.85724593758228</v>
      </c>
      <c r="H55" s="8" t="n">
        <v>-15.2403964928534</v>
      </c>
      <c r="I55" s="8" t="n">
        <v>-1.616849444728874</v>
      </c>
      <c r="J55" s="8" t="n">
        <v>-22.68161195848755</v>
      </c>
    </row>
    <row r="56">
      <c r="A56" s="5" t="inlineStr">
        <is>
          <t>2022 stock/bond drawdown</t>
        </is>
      </c>
      <c r="B56" s="5" t="inlineStr">
        <is>
          <t>2021-12-31</t>
        </is>
      </c>
      <c r="C56" s="5" t="inlineStr">
        <is>
          <t>2022-12-30</t>
        </is>
      </c>
      <c r="D56" s="5" t="inlineStr">
        <is>
          <t>No long Treasuries</t>
        </is>
      </c>
      <c r="E56" s="5" t="inlineStr">
        <is>
          <t>Lower turnover</t>
        </is>
      </c>
      <c r="F56" s="5" t="n">
        <v>251</v>
      </c>
      <c r="G56" s="9" t="n">
        <v>-14.96620588327191</v>
      </c>
      <c r="H56" s="9" t="n">
        <v>-15.2403964928534</v>
      </c>
      <c r="I56" s="9" t="n">
        <v>0.2741906095814928</v>
      </c>
      <c r="J56" s="9" t="n">
        <v>-20.70833247395099</v>
      </c>
    </row>
    <row r="57">
      <c r="A57" s="4" t="inlineStr">
        <is>
          <t>2022 stock/bond drawdown</t>
        </is>
      </c>
      <c r="B57" s="4" t="inlineStr">
        <is>
          <t>2021-12-31</t>
        </is>
      </c>
      <c r="C57" s="4" t="inlineStr">
        <is>
          <t>2022-12-30</t>
        </is>
      </c>
      <c r="D57" s="4" t="inlineStr">
        <is>
          <t>No long Treasuries</t>
        </is>
      </c>
      <c r="E57" s="4" t="inlineStr">
        <is>
          <t>Minimum risk</t>
        </is>
      </c>
      <c r="F57" s="4" t="n">
        <v>251</v>
      </c>
      <c r="G57" s="8" t="n">
        <v>-14.61776533297063</v>
      </c>
      <c r="H57" s="8" t="n">
        <v>-15.2403964928534</v>
      </c>
      <c r="I57" s="8" t="n">
        <v>0.6226311598827694</v>
      </c>
      <c r="J57" s="8" t="n">
        <v>-20.848414808703</v>
      </c>
    </row>
    <row r="58">
      <c r="A58" s="5" t="inlineStr">
        <is>
          <t>2022 stock/bond drawdown</t>
        </is>
      </c>
      <c r="B58" s="5" t="inlineStr">
        <is>
          <t>2021-12-31</t>
        </is>
      </c>
      <c r="C58" s="5" t="inlineStr">
        <is>
          <t>2022-12-30</t>
        </is>
      </c>
      <c r="D58" s="5" t="inlineStr">
        <is>
          <t>No long Treasuries</t>
        </is>
      </c>
      <c r="E58" s="5" t="inlineStr">
        <is>
          <t>Proportional</t>
        </is>
      </c>
      <c r="F58" s="5" t="n">
        <v>251</v>
      </c>
      <c r="G58" s="9" t="n">
        <v>-14.37174919985508</v>
      </c>
      <c r="H58" s="9" t="n">
        <v>-15.2403964928534</v>
      </c>
      <c r="I58" s="9" t="n">
        <v>0.8686472929983258</v>
      </c>
      <c r="J58" s="9" t="n">
        <v>-20.9196785948935</v>
      </c>
    </row>
    <row r="59">
      <c r="A59" s="4" t="inlineStr">
        <is>
          <t>2022 stock/bond drawdown</t>
        </is>
      </c>
      <c r="B59" s="4" t="inlineStr">
        <is>
          <t>2021-12-31</t>
        </is>
      </c>
      <c r="C59" s="4" t="inlineStr">
        <is>
          <t>2022-12-30</t>
        </is>
      </c>
      <c r="D59" s="4" t="inlineStr">
        <is>
          <t>Retain 40% US large cap</t>
        </is>
      </c>
      <c r="E59" s="4" t="inlineStr">
        <is>
          <t>Lower turnover</t>
        </is>
      </c>
      <c r="F59" s="4" t="n">
        <v>251</v>
      </c>
      <c r="G59" s="8" t="n">
        <v>-16.38288872248219</v>
      </c>
      <c r="H59" s="8" t="n">
        <v>-15.2403964928534</v>
      </c>
      <c r="I59" s="8" t="n">
        <v>-1.142492229628789</v>
      </c>
      <c r="J59" s="8" t="n">
        <v>-21.79908457771095</v>
      </c>
    </row>
    <row r="60">
      <c r="A60" s="5" t="inlineStr">
        <is>
          <t>2022 stock/bond drawdown</t>
        </is>
      </c>
      <c r="B60" s="5" t="inlineStr">
        <is>
          <t>2021-12-31</t>
        </is>
      </c>
      <c r="C60" s="5" t="inlineStr">
        <is>
          <t>2022-12-30</t>
        </is>
      </c>
      <c r="D60" s="5" t="inlineStr">
        <is>
          <t>Retain 40% US large cap</t>
        </is>
      </c>
      <c r="E60" s="5" t="inlineStr">
        <is>
          <t>Minimum risk</t>
        </is>
      </c>
      <c r="F60" s="5" t="n">
        <v>251</v>
      </c>
      <c r="G60" s="9" t="n">
        <v>-15.58983826386276</v>
      </c>
      <c r="H60" s="9" t="n">
        <v>-15.2403964928534</v>
      </c>
      <c r="I60" s="9" t="n">
        <v>-0.3494417710093622</v>
      </c>
      <c r="J60" s="9" t="n">
        <v>-21.43282903303717</v>
      </c>
    </row>
    <row r="61">
      <c r="A61" s="4" t="inlineStr">
        <is>
          <t>2022 stock/bond drawdown</t>
        </is>
      </c>
      <c r="B61" s="4" t="inlineStr">
        <is>
          <t>2021-12-31</t>
        </is>
      </c>
      <c r="C61" s="4" t="inlineStr">
        <is>
          <t>2022-12-30</t>
        </is>
      </c>
      <c r="D61" s="4" t="inlineStr">
        <is>
          <t>Retain 40% US large cap</t>
        </is>
      </c>
      <c r="E61" s="4" t="inlineStr">
        <is>
          <t>Proportional</t>
        </is>
      </c>
      <c r="F61" s="4" t="n">
        <v>251</v>
      </c>
      <c r="G61" s="8" t="n">
        <v>-15.638639909652</v>
      </c>
      <c r="H61" s="8" t="n">
        <v>-15.2403964928534</v>
      </c>
      <c r="I61" s="8" t="n">
        <v>-0.3982434167985938</v>
      </c>
      <c r="J61" s="8" t="n">
        <v>-21.77844827789782</v>
      </c>
    </row>
    <row r="62">
      <c r="A62" s="5" t="inlineStr">
        <is>
          <t>2022 stock/bond drawdown</t>
        </is>
      </c>
      <c r="B62" s="5" t="inlineStr">
        <is>
          <t>2021-12-31</t>
        </is>
      </c>
      <c r="C62" s="5" t="inlineStr">
        <is>
          <t>2022-12-30</t>
        </is>
      </c>
      <c r="D62" s="5" t="inlineStr">
        <is>
          <t>Unrestricted</t>
        </is>
      </c>
      <c r="E62" s="5" t="inlineStr">
        <is>
          <t>Lower turnover</t>
        </is>
      </c>
      <c r="F62" s="5" t="n">
        <v>251</v>
      </c>
      <c r="G62" s="9" t="n">
        <v>-15.51082930436233</v>
      </c>
      <c r="H62" s="9" t="n">
        <v>-15.2403964928534</v>
      </c>
      <c r="I62" s="9" t="n">
        <v>-0.270432811508925</v>
      </c>
      <c r="J62" s="9" t="n">
        <v>-21.42511656955843</v>
      </c>
    </row>
    <row r="63">
      <c r="A63" s="4" t="inlineStr">
        <is>
          <t>2022 stock/bond drawdown</t>
        </is>
      </c>
      <c r="B63" s="4" t="inlineStr">
        <is>
          <t>2021-12-31</t>
        </is>
      </c>
      <c r="C63" s="4" t="inlineStr">
        <is>
          <t>2022-12-30</t>
        </is>
      </c>
      <c r="D63" s="4" t="inlineStr">
        <is>
          <t>Unrestricted</t>
        </is>
      </c>
      <c r="E63" s="4" t="inlineStr">
        <is>
          <t>Minimum risk</t>
        </is>
      </c>
      <c r="F63" s="4" t="n">
        <v>251</v>
      </c>
      <c r="G63" s="8" t="n">
        <v>-15.25500328165317</v>
      </c>
      <c r="H63" s="8" t="n">
        <v>-15.2403964928534</v>
      </c>
      <c r="I63" s="8" t="n">
        <v>-0.01460678879976474</v>
      </c>
      <c r="J63" s="8" t="n">
        <v>-21.39200627244811</v>
      </c>
    </row>
    <row r="64">
      <c r="A64" s="5" t="inlineStr">
        <is>
          <t>2022 stock/bond drawdown</t>
        </is>
      </c>
      <c r="B64" s="5" t="inlineStr">
        <is>
          <t>2021-12-31</t>
        </is>
      </c>
      <c r="C64" s="5" t="inlineStr">
        <is>
          <t>2022-12-30</t>
        </is>
      </c>
      <c r="D64" s="5" t="inlineStr">
        <is>
          <t>Unrestricted</t>
        </is>
      </c>
      <c r="E64" s="5" t="inlineStr">
        <is>
          <t>Proportional</t>
        </is>
      </c>
      <c r="F64" s="5" t="n">
        <v>251</v>
      </c>
      <c r="G64" s="9" t="n">
        <v>-15.2550032817526</v>
      </c>
      <c r="H64" s="9" t="n">
        <v>-15.2403964928534</v>
      </c>
      <c r="I64" s="9" t="n">
        <v>-0.01460678889919631</v>
      </c>
      <c r="J64" s="9" t="n">
        <v>-21.39200627260696</v>
      </c>
    </row>
  </sheetData>
  <autoFilter ref="A4:J64"/>
  <pageMargins left="0.75" right="0.75" top="1" bottom="1" header="0.5" footer="0.5"/>
  <pageSetup orientation="landscape" paperSize="9" fitToHeight="0" fitToWidth="1"/>
  <headerFooter>
    <oddHeader/>
    <oddFooter>&amp;CPortfolio Oversight | Aggregate research / not live orders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55" customWidth="1" min="2" max="2"/>
  </cols>
  <sheetData>
    <row r="1" ht="30" customHeight="1">
      <c r="A1" s="1" t="inlineStr">
        <is>
          <t>Reconciliation | aggregate residuals</t>
        </is>
      </c>
      <c r="B1" s="1" t="n"/>
    </row>
    <row r="2">
      <c r="A2" s="2" t="inlineStr">
        <is>
          <t>Detailed security-day ledgers are intentionally excluded from this public workbook.</t>
        </is>
      </c>
      <c r="B2" s="2" t="n"/>
    </row>
    <row r="4" ht="32" customHeight="1">
      <c r="A4" s="3" t="inlineStr">
        <is>
          <t>metric</t>
        </is>
      </c>
      <c r="B4" s="3" t="inlineStr">
        <is>
          <t>value</t>
        </is>
      </c>
    </row>
    <row r="5">
      <c r="A5" s="4" t="inlineStr">
        <is>
          <t>returns_rows</t>
        </is>
      </c>
      <c r="B5" s="4" t="n">
        <v>32192</v>
      </c>
    </row>
    <row r="6">
      <c r="A6" s="5" t="inlineStr">
        <is>
          <t>calendar_rows</t>
        </is>
      </c>
      <c r="B6" s="5" t="n">
        <v>4024</v>
      </c>
    </row>
    <row r="7">
      <c r="A7" s="4" t="inlineStr">
        <is>
          <t>daily_rows</t>
        </is>
      </c>
      <c r="B7" s="4" t="n">
        <v>90540</v>
      </c>
    </row>
    <row r="8">
      <c r="A8" s="5" t="inlineStr">
        <is>
          <t>decisions_rows</t>
        </is>
      </c>
      <c r="B8" s="5" t="n">
        <v>4320</v>
      </c>
    </row>
    <row r="9">
      <c r="A9" s="4" t="inlineStr">
        <is>
          <t>trades_rows</t>
        </is>
      </c>
      <c r="B9" s="4" t="n">
        <v>34560</v>
      </c>
    </row>
    <row r="10">
      <c r="A10" s="5" t="inlineStr">
        <is>
          <t>benchmark_rows</t>
        </is>
      </c>
      <c r="B10" s="5" t="n">
        <v>3018</v>
      </c>
    </row>
    <row r="11">
      <c r="A11" s="4" t="inlineStr">
        <is>
          <t>paths</t>
        </is>
      </c>
      <c r="B11" s="4" t="n">
        <v>30</v>
      </c>
    </row>
    <row r="12">
      <c r="A12" s="5" t="inlineStr">
        <is>
          <t>evaluation_dates</t>
        </is>
      </c>
      <c r="B12" s="5" t="n">
        <v>3018</v>
      </c>
    </row>
    <row r="13">
      <c r="A13" s="4" t="inlineStr">
        <is>
          <t>execution_dates</t>
        </is>
      </c>
      <c r="B13" s="4" t="n">
        <v>144</v>
      </c>
    </row>
    <row r="14">
      <c r="A14" s="5" t="inlineStr">
        <is>
          <t>source_dates</t>
        </is>
      </c>
      <c r="B14" s="5" t="n">
        <v>4024</v>
      </c>
    </row>
    <row r="15">
      <c r="A15" s="4" t="inlineStr">
        <is>
          <t>assets</t>
        </is>
      </c>
      <c r="B15" s="4" t="n">
        <v>8</v>
      </c>
    </row>
    <row r="16">
      <c r="A16" s="5" t="inlineStr">
        <is>
          <t>linking_method</t>
        </is>
      </c>
      <c r="B16" s="5" t="inlineStr">
        <is>
          <t>Initial-capital-scaled realized dollar P&amp;L; sum asset gains/V0 plus negative costs/V0 equals cumulative portfolio return. Subtract analogous benchmark contributions for exact cumulative wealth-return difference. Not Brinson, factor attribution, or a separate cost-free portfolio.</t>
        </is>
      </c>
    </row>
  </sheetData>
  <autoFilter ref="A4:B16"/>
  <pageMargins left="0.75" right="0.75" top="1" bottom="1" header="0.5" footer="0.5"/>
  <pageSetup orientation="landscape" paperSize="9" fitToHeight="0" fitToWidth="1"/>
  <headerFooter>
    <oddHeader/>
    <oddFooter>&amp;CPortfolio Oversight | Aggregate research / not live orders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3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16" customWidth="1" min="2" max="2"/>
    <col width="20" customWidth="1" min="3" max="3"/>
    <col width="20" customWidth="1" min="4" max="4"/>
    <col width="19" customWidth="1" min="5" max="5"/>
    <col width="20" customWidth="1" min="6" max="6"/>
    <col width="21" customWidth="1" min="7" max="7"/>
    <col width="29" customWidth="1" min="8" max="8"/>
    <col width="26" customWidth="1" min="9" max="9"/>
    <col width="24" customWidth="1" min="10" max="10"/>
    <col width="24" customWidth="1" min="11" max="11"/>
    <col width="32" customWidth="1" min="12" max="12"/>
    <col width="20" customWidth="1" min="13" max="13"/>
    <col width="29" customWidth="1" min="14" max="14"/>
  </cols>
  <sheetData>
    <row r="1" ht="30" customHeight="1">
      <c r="A1" s="1" t="inlineStr">
        <is>
          <t>Reconstructed path metrics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>
      <c r="A2" s="2" t="inlineStr">
        <is>
          <t>One aggregate row per account/method. *_pct fields are percentages; *_bps are basis points. Tracking errors and bound drift are fractions; 0.01 = 1%. NAV/cost totals are USD.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4" ht="32" customHeight="1">
      <c r="A4" s="3" t="inlineStr">
        <is>
          <t>client</t>
        </is>
      </c>
      <c r="B4" s="3" t="inlineStr">
        <is>
          <t>method</t>
        </is>
      </c>
      <c r="C4" s="3" t="inlineStr">
        <is>
          <t>terminal_nav</t>
        </is>
      </c>
      <c r="D4" s="3" t="inlineStr">
        <is>
          <t>total_cost_dollars</t>
        </is>
      </c>
      <c r="E4" s="3" t="inlineStr">
        <is>
          <t>net_cagr_pct</t>
        </is>
      </c>
      <c r="F4" s="3" t="inlineStr">
        <is>
          <t>net_volatility_pct</t>
        </is>
      </c>
      <c r="G4" s="3" t="inlineStr">
        <is>
          <t>max_drawdown_pct</t>
        </is>
      </c>
      <c r="H4" s="3" t="inlineStr">
        <is>
          <t>annual_one_way_turnover_pct</t>
        </is>
      </c>
      <c r="I4" s="3" t="inlineStr">
        <is>
          <t>annual_incurred_cost_bps</t>
        </is>
      </c>
      <c r="J4" s="3" t="inlineStr">
        <is>
          <t>gross_tracking_error</t>
        </is>
      </c>
      <c r="K4" s="3" t="inlineStr">
        <is>
          <t>net_tracking_error</t>
        </is>
      </c>
      <c r="L4" s="3" t="inlineStr">
        <is>
          <t>all_days_weight_limits_drifted</t>
        </is>
      </c>
      <c r="M4" s="3" t="inlineStr">
        <is>
          <t>interim_drift_days</t>
        </is>
      </c>
      <c r="N4" s="3" t="inlineStr">
        <is>
          <t>maximum_interim_bound_drift</t>
        </is>
      </c>
    </row>
    <row r="5">
      <c r="A5" s="4" t="inlineStr">
        <is>
          <t>Unrestricted</t>
        </is>
      </c>
      <c r="B5" s="4" t="inlineStr">
        <is>
          <t>Proportional</t>
        </is>
      </c>
      <c r="C5" s="8" t="n">
        <v>2534527.511888945</v>
      </c>
      <c r="D5" s="8" t="n">
        <v>2579.725145023836</v>
      </c>
      <c r="E5" s="8" t="n">
        <v>8.074938937491648</v>
      </c>
      <c r="F5" s="8" t="n">
        <v>10.23944339815963</v>
      </c>
      <c r="G5" s="8" t="n">
        <v>-21.91031816316077</v>
      </c>
      <c r="H5" s="8" t="n">
        <v>14.73633329348558</v>
      </c>
      <c r="I5" s="8" t="n">
        <v>1.473633329348558</v>
      </c>
      <c r="J5" s="8" t="n">
        <v>0.000291880461179384</v>
      </c>
      <c r="K5" s="8" t="n">
        <v>0.0003382763175867321</v>
      </c>
      <c r="L5" s="4" t="n">
        <v>0</v>
      </c>
      <c r="M5" s="4" t="n">
        <v>0</v>
      </c>
      <c r="N5" s="8" t="n">
        <v>0</v>
      </c>
    </row>
    <row r="6">
      <c r="A6" s="5" t="inlineStr">
        <is>
          <t>Unrestricted</t>
        </is>
      </c>
      <c r="B6" s="5" t="inlineStr">
        <is>
          <t>Minimum risk</t>
        </is>
      </c>
      <c r="C6" s="9" t="n">
        <v>2534527.511788152</v>
      </c>
      <c r="D6" s="9" t="n">
        <v>2579.72514518495</v>
      </c>
      <c r="E6" s="9" t="n">
        <v>8.074938937132758</v>
      </c>
      <c r="F6" s="9" t="n">
        <v>10.23944339775115</v>
      </c>
      <c r="G6" s="9" t="n">
        <v>-21.91031816303591</v>
      </c>
      <c r="H6" s="9" t="n">
        <v>14.73633329420609</v>
      </c>
      <c r="I6" s="9" t="n">
        <v>1.473633329420609</v>
      </c>
      <c r="J6" s="9" t="n">
        <v>0.0002918804611750983</v>
      </c>
      <c r="K6" s="9" t="n">
        <v>0.0003382763174817395</v>
      </c>
      <c r="L6" s="5" t="n">
        <v>0</v>
      </c>
      <c r="M6" s="5" t="n">
        <v>0</v>
      </c>
      <c r="N6" s="9" t="n">
        <v>0</v>
      </c>
    </row>
    <row r="7">
      <c r="A7" s="4" t="inlineStr">
        <is>
          <t>Unrestricted</t>
        </is>
      </c>
      <c r="B7" s="4" t="inlineStr">
        <is>
          <t>Lower turnover</t>
        </is>
      </c>
      <c r="C7" s="8" t="n">
        <v>2592166.972254469</v>
      </c>
      <c r="D7" s="8" t="n">
        <v>1418.181434525865</v>
      </c>
      <c r="E7" s="8" t="n">
        <v>8.278055274888473</v>
      </c>
      <c r="F7" s="8" t="n">
        <v>10.26485847415475</v>
      </c>
      <c r="G7" s="8" t="n">
        <v>-21.87660266991232</v>
      </c>
      <c r="H7" s="8" t="n">
        <v>8.018367322597046</v>
      </c>
      <c r="I7" s="8" t="n">
        <v>0.8018367322597045</v>
      </c>
      <c r="J7" s="8" t="n">
        <v>0.002689017476773969</v>
      </c>
      <c r="K7" s="8" t="n">
        <v>0.002690876903665076</v>
      </c>
      <c r="L7" s="4" t="n">
        <v>0</v>
      </c>
      <c r="M7" s="4" t="n">
        <v>0</v>
      </c>
      <c r="N7" s="8" t="n">
        <v>0</v>
      </c>
    </row>
    <row r="8">
      <c r="A8" s="5" t="inlineStr">
        <is>
          <t>No gold</t>
        </is>
      </c>
      <c r="B8" s="5" t="inlineStr">
        <is>
          <t>Proportional</t>
        </is>
      </c>
      <c r="C8" s="9" t="n">
        <v>2421529.013660691</v>
      </c>
      <c r="D8" s="9" t="n">
        <v>2465.788558221965</v>
      </c>
      <c r="E8" s="9" t="n">
        <v>7.66414756994378</v>
      </c>
      <c r="F8" s="9" t="n">
        <v>11.05346218239021</v>
      </c>
      <c r="G8" s="9" t="n">
        <v>-23.20654059932927</v>
      </c>
      <c r="H8" s="9" t="n">
        <v>14.15410134816056</v>
      </c>
      <c r="I8" s="9" t="n">
        <v>1.415410134816056</v>
      </c>
      <c r="J8" s="9" t="n">
        <v>0.01748398542659961</v>
      </c>
      <c r="K8" s="9" t="n">
        <v>0.0174879344454082</v>
      </c>
      <c r="L8" s="5" t="n">
        <v>0</v>
      </c>
      <c r="M8" s="5" t="n">
        <v>0</v>
      </c>
      <c r="N8" s="9" t="n">
        <v>0</v>
      </c>
    </row>
    <row r="9">
      <c r="A9" s="4" t="inlineStr">
        <is>
          <t>No gold</t>
        </is>
      </c>
      <c r="B9" s="4" t="inlineStr">
        <is>
          <t>Minimum risk</t>
        </is>
      </c>
      <c r="C9" s="8" t="n">
        <v>2257250.294310329</v>
      </c>
      <c r="D9" s="8" t="n">
        <v>3009.621572103092</v>
      </c>
      <c r="E9" s="8" t="n">
        <v>7.0344434049465</v>
      </c>
      <c r="F9" s="8" t="n">
        <v>10.13208933662559</v>
      </c>
      <c r="G9" s="8" t="n">
        <v>-22.82845883787783</v>
      </c>
      <c r="H9" s="8" t="n">
        <v>18.23098181024423</v>
      </c>
      <c r="I9" s="8" t="n">
        <v>1.823098181024423</v>
      </c>
      <c r="J9" s="8" t="n">
        <v>0.01369081354202467</v>
      </c>
      <c r="K9" s="8" t="n">
        <v>0.0136959883701921</v>
      </c>
      <c r="L9" s="4" t="n">
        <v>0</v>
      </c>
      <c r="M9" s="4" t="n">
        <v>0</v>
      </c>
      <c r="N9" s="8" t="n">
        <v>0</v>
      </c>
    </row>
    <row r="10">
      <c r="A10" s="5" t="inlineStr">
        <is>
          <t>No gold</t>
        </is>
      </c>
      <c r="B10" s="5" t="inlineStr">
        <is>
          <t>Lower turnover</t>
        </is>
      </c>
      <c r="C10" s="9" t="n">
        <v>2460093.160110683</v>
      </c>
      <c r="D10" s="9" t="n">
        <v>1281.230368381444</v>
      </c>
      <c r="E10" s="9" t="n">
        <v>7.806281417925365</v>
      </c>
      <c r="F10" s="9" t="n">
        <v>10.34546570093754</v>
      </c>
      <c r="G10" s="9" t="n">
        <v>-23.46368001010863</v>
      </c>
      <c r="H10" s="9" t="n">
        <v>7.245279826304215</v>
      </c>
      <c r="I10" s="9" t="n">
        <v>0.7245279826304216</v>
      </c>
      <c r="J10" s="9" t="n">
        <v>0.01638991450996628</v>
      </c>
      <c r="K10" s="9" t="n">
        <v>0.01639136522151819</v>
      </c>
      <c r="L10" s="5" t="n">
        <v>0</v>
      </c>
      <c r="M10" s="5" t="n">
        <v>0</v>
      </c>
      <c r="N10" s="9" t="n">
        <v>0</v>
      </c>
    </row>
    <row r="11">
      <c r="A11" s="4" t="inlineStr">
        <is>
          <t>No emerging markets</t>
        </is>
      </c>
      <c r="B11" s="4" t="inlineStr">
        <is>
          <t>Proportional</t>
        </is>
      </c>
      <c r="C11" s="8" t="n">
        <v>2573257.634108263</v>
      </c>
      <c r="D11" s="8" t="n">
        <v>2615.980667685637</v>
      </c>
      <c r="E11" s="8" t="n">
        <v>8.211880687061246</v>
      </c>
      <c r="F11" s="8" t="n">
        <v>9.948335432185358</v>
      </c>
      <c r="G11" s="8" t="n">
        <v>-21.38405813444946</v>
      </c>
      <c r="H11" s="8" t="n">
        <v>14.84048247125766</v>
      </c>
      <c r="I11" s="8" t="n">
        <v>1.484048247125766</v>
      </c>
      <c r="J11" s="8" t="n">
        <v>0.006896540607515067</v>
      </c>
      <c r="K11" s="8" t="n">
        <v>0.006899257312340247</v>
      </c>
      <c r="L11" s="4" t="n">
        <v>0</v>
      </c>
      <c r="M11" s="4" t="n">
        <v>0</v>
      </c>
      <c r="N11" s="8" t="n">
        <v>0</v>
      </c>
    </row>
    <row r="12">
      <c r="A12" s="5" t="inlineStr">
        <is>
          <t>No emerging markets</t>
        </is>
      </c>
      <c r="B12" s="5" t="inlineStr">
        <is>
          <t>Minimum risk</t>
        </is>
      </c>
      <c r="C12" s="9" t="n">
        <v>2596148.373656957</v>
      </c>
      <c r="D12" s="9" t="n">
        <v>2721.725660132361</v>
      </c>
      <c r="E12" s="9" t="n">
        <v>8.291932072733822</v>
      </c>
      <c r="F12" s="9" t="n">
        <v>10.27598621443682</v>
      </c>
      <c r="G12" s="9" t="n">
        <v>-21.64847728694876</v>
      </c>
      <c r="H12" s="9" t="n">
        <v>15.42444106468334</v>
      </c>
      <c r="I12" s="9" t="n">
        <v>1.542444106468335</v>
      </c>
      <c r="J12" s="9" t="n">
        <v>0.005534356093023667</v>
      </c>
      <c r="K12" s="9" t="n">
        <v>0.005538848615810009</v>
      </c>
      <c r="L12" s="5" t="n">
        <v>0</v>
      </c>
      <c r="M12" s="5" t="n">
        <v>0</v>
      </c>
      <c r="N12" s="9" t="n">
        <v>0</v>
      </c>
    </row>
    <row r="13">
      <c r="A13" s="4" t="inlineStr">
        <is>
          <t>No emerging markets</t>
        </is>
      </c>
      <c r="B13" s="4" t="inlineStr">
        <is>
          <t>Lower turnover</t>
        </is>
      </c>
      <c r="C13" s="8" t="n">
        <v>2764294.687576208</v>
      </c>
      <c r="D13" s="8" t="n">
        <v>1291.17436363583</v>
      </c>
      <c r="E13" s="8" t="n">
        <v>8.860883173242584</v>
      </c>
      <c r="F13" s="8" t="n">
        <v>10.38379077424082</v>
      </c>
      <c r="G13" s="8" t="n">
        <v>-21.7641075295292</v>
      </c>
      <c r="H13" s="8" t="n">
        <v>6.98526215985455</v>
      </c>
      <c r="I13" s="8" t="n">
        <v>0.6985262159854552</v>
      </c>
      <c r="J13" s="8" t="n">
        <v>0.008310308266614781</v>
      </c>
      <c r="K13" s="8" t="n">
        <v>0.00831057071417959</v>
      </c>
      <c r="L13" s="4" t="n">
        <v>0</v>
      </c>
      <c r="M13" s="4" t="n">
        <v>0</v>
      </c>
      <c r="N13" s="8" t="n">
        <v>0</v>
      </c>
    </row>
    <row r="14">
      <c r="A14" s="5" t="inlineStr">
        <is>
          <t>No long Treasuries</t>
        </is>
      </c>
      <c r="B14" s="5" t="inlineStr">
        <is>
          <t>Proportional</t>
        </is>
      </c>
      <c r="C14" s="9" t="n">
        <v>2619814.476389897</v>
      </c>
      <c r="D14" s="9" t="n">
        <v>2540.115715171641</v>
      </c>
      <c r="E14" s="9" t="n">
        <v>8.37401771217805</v>
      </c>
      <c r="F14" s="9" t="n">
        <v>10.7877776038512</v>
      </c>
      <c r="G14" s="9" t="n">
        <v>-21.42023290327093</v>
      </c>
      <c r="H14" s="9" t="n">
        <v>14.54872785434426</v>
      </c>
      <c r="I14" s="9" t="n">
        <v>1.454872785434427</v>
      </c>
      <c r="J14" s="9" t="n">
        <v>0.009477283264071847</v>
      </c>
      <c r="K14" s="9" t="n">
        <v>0.009480108068439075</v>
      </c>
      <c r="L14" s="5" t="n">
        <v>0</v>
      </c>
      <c r="M14" s="5" t="n">
        <v>0</v>
      </c>
      <c r="N14" s="9" t="n">
        <v>0</v>
      </c>
    </row>
    <row r="15">
      <c r="A15" s="4" t="inlineStr">
        <is>
          <t>No long Treasuries</t>
        </is>
      </c>
      <c r="B15" s="4" t="inlineStr">
        <is>
          <t>Minimum risk</t>
        </is>
      </c>
      <c r="C15" s="8" t="n">
        <v>2527573.740927939</v>
      </c>
      <c r="D15" s="8" t="n">
        <v>2735.780778149484</v>
      </c>
      <c r="E15" s="8" t="n">
        <v>8.050148949645951</v>
      </c>
      <c r="F15" s="8" t="n">
        <v>10.19153767421447</v>
      </c>
      <c r="G15" s="8" t="n">
        <v>-21.30977437040036</v>
      </c>
      <c r="H15" s="8" t="n">
        <v>15.98489535051354</v>
      </c>
      <c r="I15" s="8" t="n">
        <v>1.598489535051354</v>
      </c>
      <c r="J15" s="8" t="n">
        <v>0.003102221510946931</v>
      </c>
      <c r="K15" s="8" t="n">
        <v>0.003110157762711688</v>
      </c>
      <c r="L15" s="4" t="n">
        <v>0</v>
      </c>
      <c r="M15" s="4" t="n">
        <v>0</v>
      </c>
      <c r="N15" s="8" t="n">
        <v>0</v>
      </c>
    </row>
    <row r="16">
      <c r="A16" s="5" t="inlineStr">
        <is>
          <t>No long Treasuries</t>
        </is>
      </c>
      <c r="B16" s="5" t="inlineStr">
        <is>
          <t>Lower turnover</t>
        </is>
      </c>
      <c r="C16" s="9" t="n">
        <v>2622350.820924224</v>
      </c>
      <c r="D16" s="9" t="n">
        <v>1273.166083686878</v>
      </c>
      <c r="E16" s="9" t="n">
        <v>8.382774636383239</v>
      </c>
      <c r="F16" s="9" t="n">
        <v>10.13683391528702</v>
      </c>
      <c r="G16" s="9" t="n">
        <v>-21.07614787143568</v>
      </c>
      <c r="H16" s="9" t="n">
        <v>7.30165289647953</v>
      </c>
      <c r="I16" s="9" t="n">
        <v>0.730165289647953</v>
      </c>
      <c r="J16" s="9" t="n">
        <v>0.006147348356168236</v>
      </c>
      <c r="K16" s="9" t="n">
        <v>0.006147780090621768</v>
      </c>
      <c r="L16" s="5" t="n">
        <v>0</v>
      </c>
      <c r="M16" s="5" t="n">
        <v>0</v>
      </c>
      <c r="N16" s="9" t="n">
        <v>0</v>
      </c>
    </row>
    <row r="17">
      <c r="A17" s="4" t="inlineStr">
        <is>
          <t>10% short Treasuries</t>
        </is>
      </c>
      <c r="B17" s="4" t="inlineStr">
        <is>
          <t>Proportional</t>
        </is>
      </c>
      <c r="C17" s="8" t="n">
        <v>2442025.432038852</v>
      </c>
      <c r="D17" s="8" t="n">
        <v>2565.118850661321</v>
      </c>
      <c r="E17" s="8" t="n">
        <v>7.739946313529611</v>
      </c>
      <c r="F17" s="8" t="n">
        <v>9.701889541091797</v>
      </c>
      <c r="G17" s="8" t="n">
        <v>-21.07874840778634</v>
      </c>
      <c r="H17" s="8" t="n">
        <v>14.96969148667952</v>
      </c>
      <c r="I17" s="8" t="n">
        <v>1.496969148667952</v>
      </c>
      <c r="J17" s="8" t="n">
        <v>0.005451189619556276</v>
      </c>
      <c r="K17" s="8" t="n">
        <v>0.005454124611702307</v>
      </c>
      <c r="L17" s="4" t="n">
        <v>1754</v>
      </c>
      <c r="M17" s="4" t="n">
        <v>1754</v>
      </c>
      <c r="N17" s="8" t="n">
        <v>0.01019371113991691</v>
      </c>
    </row>
    <row r="18">
      <c r="A18" s="5" t="inlineStr">
        <is>
          <t>10% short Treasuries</t>
        </is>
      </c>
      <c r="B18" s="5" t="inlineStr">
        <is>
          <t>Minimum risk</t>
        </is>
      </c>
      <c r="C18" s="9" t="n">
        <v>2507651.833633598</v>
      </c>
      <c r="D18" s="9" t="n">
        <v>2612.136381724718</v>
      </c>
      <c r="E18" s="9" t="n">
        <v>7.978780304514177</v>
      </c>
      <c r="F18" s="9" t="n">
        <v>10.14385603341743</v>
      </c>
      <c r="G18" s="9" t="n">
        <v>-21.48796546633503</v>
      </c>
      <c r="H18" s="9" t="n">
        <v>15.02722662948243</v>
      </c>
      <c r="I18" s="9" t="n">
        <v>1.502722662948243</v>
      </c>
      <c r="J18" s="9" t="n">
        <v>0.001713756094063691</v>
      </c>
      <c r="K18" s="9" t="n">
        <v>0.001723444262658917</v>
      </c>
      <c r="L18" s="5" t="n">
        <v>1758</v>
      </c>
      <c r="M18" s="5" t="n">
        <v>1758</v>
      </c>
      <c r="N18" s="9" t="n">
        <v>0.01058757423842557</v>
      </c>
    </row>
    <row r="19">
      <c r="A19" s="4" t="inlineStr">
        <is>
          <t>10% short Treasuries</t>
        </is>
      </c>
      <c r="B19" s="4" t="inlineStr">
        <is>
          <t>Lower turnover</t>
        </is>
      </c>
      <c r="C19" s="8" t="n">
        <v>2610885.35281347</v>
      </c>
      <c r="D19" s="8" t="n">
        <v>1281.999203522252</v>
      </c>
      <c r="E19" s="8" t="n">
        <v>8.343127276735697</v>
      </c>
      <c r="F19" s="8" t="n">
        <v>10.17942463525453</v>
      </c>
      <c r="G19" s="8" t="n">
        <v>-21.5337999584294</v>
      </c>
      <c r="H19" s="8" t="n">
        <v>7.231921636538252</v>
      </c>
      <c r="I19" s="8" t="n">
        <v>0.7231921636538252</v>
      </c>
      <c r="J19" s="8" t="n">
        <v>0.004554987872259147</v>
      </c>
      <c r="K19" s="8" t="n">
        <v>0.004555103262737129</v>
      </c>
      <c r="L19" s="4" t="n">
        <v>1007</v>
      </c>
      <c r="M19" s="4" t="n">
        <v>1007</v>
      </c>
      <c r="N19" s="8" t="n">
        <v>0.004017115753815109</v>
      </c>
    </row>
    <row r="20">
      <c r="A20" s="5" t="inlineStr">
        <is>
          <t>20% short Treasuries</t>
        </is>
      </c>
      <c r="B20" s="5" t="inlineStr">
        <is>
          <t>Proportional</t>
        </is>
      </c>
      <c r="C20" s="9" t="n">
        <v>2264849.183147821</v>
      </c>
      <c r="D20" s="9" t="n">
        <v>2512.137128590076</v>
      </c>
      <c r="E20" s="9" t="n">
        <v>7.064483837520963</v>
      </c>
      <c r="F20" s="9" t="n">
        <v>8.632867745291346</v>
      </c>
      <c r="G20" s="9" t="n">
        <v>-19.40270032919083</v>
      </c>
      <c r="H20" s="9" t="n">
        <v>15.29822186132973</v>
      </c>
      <c r="I20" s="9" t="n">
        <v>1.529822186132972</v>
      </c>
      <c r="J20" s="9" t="n">
        <v>0.0162920425345257</v>
      </c>
      <c r="K20" s="9" t="n">
        <v>0.01629327127299602</v>
      </c>
      <c r="L20" s="5" t="n">
        <v>1754</v>
      </c>
      <c r="M20" s="5" t="n">
        <v>1754</v>
      </c>
      <c r="N20" s="9" t="n">
        <v>0.01832976236295328</v>
      </c>
    </row>
    <row r="21">
      <c r="A21" s="4" t="inlineStr">
        <is>
          <t>20% short Treasuries</t>
        </is>
      </c>
      <c r="B21" s="4" t="inlineStr">
        <is>
          <t>Minimum risk</t>
        </is>
      </c>
      <c r="C21" s="8" t="n">
        <v>2454084.960748625</v>
      </c>
      <c r="D21" s="8" t="n">
        <v>2884.966095369672</v>
      </c>
      <c r="E21" s="8" t="n">
        <v>7.784272196037412</v>
      </c>
      <c r="F21" s="8" t="n">
        <v>9.95832050282818</v>
      </c>
      <c r="G21" s="8" t="n">
        <v>-20.63901659400865</v>
      </c>
      <c r="H21" s="8" t="n">
        <v>16.97997433376683</v>
      </c>
      <c r="I21" s="8" t="n">
        <v>1.697997433376683</v>
      </c>
      <c r="J21" s="8" t="n">
        <v>0.005073109749382462</v>
      </c>
      <c r="K21" s="8" t="n">
        <v>0.005077731436538761</v>
      </c>
      <c r="L21" s="4" t="n">
        <v>1759</v>
      </c>
      <c r="M21" s="4" t="n">
        <v>1759</v>
      </c>
      <c r="N21" s="8" t="n">
        <v>0.02072601704019972</v>
      </c>
    </row>
    <row r="22">
      <c r="A22" s="5" t="inlineStr">
        <is>
          <t>20% short Treasuries</t>
        </is>
      </c>
      <c r="B22" s="5" t="inlineStr">
        <is>
          <t>Lower turnover</t>
        </is>
      </c>
      <c r="C22" s="9" t="n">
        <v>2534469.68507212</v>
      </c>
      <c r="D22" s="9" t="n">
        <v>1383.540762768428</v>
      </c>
      <c r="E22" s="9" t="n">
        <v>8.074733043761562</v>
      </c>
      <c r="F22" s="9" t="n">
        <v>9.786474158072417</v>
      </c>
      <c r="G22" s="9" t="n">
        <v>-20.26758881878824</v>
      </c>
      <c r="H22" s="9" t="n">
        <v>8.011177441127819</v>
      </c>
      <c r="I22" s="9" t="n">
        <v>0.8011177441127819</v>
      </c>
      <c r="J22" s="9" t="n">
        <v>0.008763502823565444</v>
      </c>
      <c r="K22" s="9" t="n">
        <v>0.00876368150033827</v>
      </c>
      <c r="L22" s="5" t="n">
        <v>1429</v>
      </c>
      <c r="M22" s="5" t="n">
        <v>1429</v>
      </c>
      <c r="N22" s="9" t="n">
        <v>0.02038340879725797</v>
      </c>
    </row>
    <row r="23">
      <c r="A23" s="4" t="inlineStr">
        <is>
          <t>Retain 40% US large cap</t>
        </is>
      </c>
      <c r="B23" s="4" t="inlineStr">
        <is>
          <t>Proportional</t>
        </is>
      </c>
      <c r="C23" s="8" t="n">
        <v>2766515.37420025</v>
      </c>
      <c r="D23" s="8" t="n">
        <v>2494.386491377908</v>
      </c>
      <c r="E23" s="8" t="n">
        <v>8.868182726311469</v>
      </c>
      <c r="F23" s="8" t="n">
        <v>11.09114821546499</v>
      </c>
      <c r="G23" s="8" t="n">
        <v>-21.97357921685598</v>
      </c>
      <c r="H23" s="8" t="n">
        <v>13.49295241065225</v>
      </c>
      <c r="I23" s="8" t="n">
        <v>1.349295241065225</v>
      </c>
      <c r="J23" s="8" t="n">
        <v>0.01235510341820045</v>
      </c>
      <c r="K23" s="8" t="n">
        <v>0.01235753095433442</v>
      </c>
      <c r="L23" s="4" t="n">
        <v>1061</v>
      </c>
      <c r="M23" s="4" t="n">
        <v>1061</v>
      </c>
      <c r="N23" s="8" t="n">
        <v>0.04757793190416892</v>
      </c>
    </row>
    <row r="24">
      <c r="A24" s="5" t="inlineStr">
        <is>
          <t>Retain 40% US large cap</t>
        </is>
      </c>
      <c r="B24" s="5" t="inlineStr">
        <is>
          <t>Minimum risk</t>
        </is>
      </c>
      <c r="C24" s="9" t="n">
        <v>2753425.665428194</v>
      </c>
      <c r="D24" s="9" t="n">
        <v>2731.535206999618</v>
      </c>
      <c r="E24" s="9" t="n">
        <v>8.82507822311438</v>
      </c>
      <c r="F24" s="9" t="n">
        <v>10.39333171696597</v>
      </c>
      <c r="G24" s="9" t="n">
        <v>-21.64533846876157</v>
      </c>
      <c r="H24" s="9" t="n">
        <v>14.74999768482356</v>
      </c>
      <c r="I24" s="9" t="n">
        <v>1.474999768482356</v>
      </c>
      <c r="J24" s="9" t="n">
        <v>0.007325890547288934</v>
      </c>
      <c r="K24" s="9" t="n">
        <v>0.007327831704996808</v>
      </c>
      <c r="L24" s="5" t="n">
        <v>1080</v>
      </c>
      <c r="M24" s="5" t="n">
        <v>1080</v>
      </c>
      <c r="N24" s="9" t="n">
        <v>0.05463820796388413</v>
      </c>
    </row>
    <row r="25">
      <c r="A25" s="4" t="inlineStr">
        <is>
          <t>Retain 40% US large cap</t>
        </is>
      </c>
      <c r="B25" s="4" t="inlineStr">
        <is>
          <t>Lower turnover</t>
        </is>
      </c>
      <c r="C25" s="8" t="n">
        <v>2806257.778669182</v>
      </c>
      <c r="D25" s="8" t="n">
        <v>1219.839033098505</v>
      </c>
      <c r="E25" s="8" t="n">
        <v>8.997918890476608</v>
      </c>
      <c r="F25" s="8" t="n">
        <v>10.47041899666461</v>
      </c>
      <c r="G25" s="8" t="n">
        <v>-22.03012601111133</v>
      </c>
      <c r="H25" s="8" t="n">
        <v>6.499750216974312</v>
      </c>
      <c r="I25" s="8" t="n">
        <v>0.6499750216974312</v>
      </c>
      <c r="J25" s="8" t="n">
        <v>0.009673029231131135</v>
      </c>
      <c r="K25" s="8" t="n">
        <v>0.0096727673701935</v>
      </c>
      <c r="L25" s="4" t="n">
        <v>121</v>
      </c>
      <c r="M25" s="4" t="n">
        <v>121</v>
      </c>
      <c r="N25" s="8" t="n">
        <v>0.05659163895288705</v>
      </c>
    </row>
    <row r="26">
      <c r="A26" s="5" t="inlineStr">
        <is>
          <t>20% US small-cap floor</t>
        </is>
      </c>
      <c r="B26" s="5" t="inlineStr">
        <is>
          <t>Proportional</t>
        </is>
      </c>
      <c r="C26" s="9" t="n">
        <v>2561901.792171226</v>
      </c>
      <c r="D26" s="9" t="n">
        <v>2687.63333478253</v>
      </c>
      <c r="E26" s="9" t="n">
        <v>8.171925591663353</v>
      </c>
      <c r="F26" s="9" t="n">
        <v>11.28262214772393</v>
      </c>
      <c r="G26" s="9" t="n">
        <v>-22.83797932831957</v>
      </c>
      <c r="H26" s="9" t="n">
        <v>15.22063096617384</v>
      </c>
      <c r="I26" s="9" t="n">
        <v>1.522063096617384</v>
      </c>
      <c r="J26" s="9" t="n">
        <v>0.01542254756395396</v>
      </c>
      <c r="K26" s="9" t="n">
        <v>0.01542511523016283</v>
      </c>
      <c r="L26" s="5" t="n">
        <v>1369</v>
      </c>
      <c r="M26" s="5" t="n">
        <v>1369</v>
      </c>
      <c r="N26" s="9" t="n">
        <v>0.03870911186467307</v>
      </c>
    </row>
    <row r="27">
      <c r="A27" s="4" t="inlineStr">
        <is>
          <t>20% US small-cap floor</t>
        </is>
      </c>
      <c r="B27" s="4" t="inlineStr">
        <is>
          <t>Minimum risk</t>
        </is>
      </c>
      <c r="C27" s="8" t="n">
        <v>2414794.678009714</v>
      </c>
      <c r="D27" s="8" t="n">
        <v>3018.730504402243</v>
      </c>
      <c r="E27" s="8" t="n">
        <v>7.63911464526299</v>
      </c>
      <c r="F27" s="8" t="n">
        <v>10.46838246372237</v>
      </c>
      <c r="G27" s="8" t="n">
        <v>-22.22038401558595</v>
      </c>
      <c r="H27" s="8" t="n">
        <v>17.73598499992384</v>
      </c>
      <c r="I27" s="8" t="n">
        <v>1.773598499992384</v>
      </c>
      <c r="J27" s="8" t="n">
        <v>0.0110057919448613</v>
      </c>
      <c r="K27" s="8" t="n">
        <v>0.01100915548050081</v>
      </c>
      <c r="L27" s="4" t="n">
        <v>1350</v>
      </c>
      <c r="M27" s="4" t="n">
        <v>1350</v>
      </c>
      <c r="N27" s="8" t="n">
        <v>0.0414325483934713</v>
      </c>
    </row>
    <row r="28">
      <c r="A28" s="5" t="inlineStr">
        <is>
          <t>20% US small-cap floor</t>
        </is>
      </c>
      <c r="B28" s="5" t="inlineStr">
        <is>
          <t>Lower turnover</t>
        </is>
      </c>
      <c r="C28" s="9" t="n">
        <v>2625873.219330467</v>
      </c>
      <c r="D28" s="9" t="n">
        <v>1792.84234854666</v>
      </c>
      <c r="E28" s="9" t="n">
        <v>8.394923120198161</v>
      </c>
      <c r="F28" s="9" t="n">
        <v>10.71211305201504</v>
      </c>
      <c r="G28" s="9" t="n">
        <v>-22.65117059158182</v>
      </c>
      <c r="H28" s="9" t="n">
        <v>9.792186561612723</v>
      </c>
      <c r="I28" s="9" t="n">
        <v>0.9792186561612721</v>
      </c>
      <c r="J28" s="9" t="n">
        <v>0.01360718503265616</v>
      </c>
      <c r="K28" s="9" t="n">
        <v>0.01360839174822674</v>
      </c>
      <c r="L28" s="5" t="n">
        <v>1095</v>
      </c>
      <c r="M28" s="5" t="n">
        <v>1095</v>
      </c>
      <c r="N28" s="9" t="n">
        <v>0.04212962747898383</v>
      </c>
    </row>
    <row r="29">
      <c r="A29" s="4" t="inlineStr">
        <is>
          <t>20% position cap</t>
        </is>
      </c>
      <c r="B29" s="4" t="inlineStr">
        <is>
          <t>Proportional</t>
        </is>
      </c>
      <c r="C29" s="8" t="n">
        <v>2355157.699548922</v>
      </c>
      <c r="D29" s="8" t="n">
        <v>2653.890312534904</v>
      </c>
      <c r="E29" s="8" t="n">
        <v>7.414596054728229</v>
      </c>
      <c r="F29" s="8" t="n">
        <v>9.766100371722036</v>
      </c>
      <c r="G29" s="8" t="n">
        <v>-22.0847192890109</v>
      </c>
      <c r="H29" s="8" t="n">
        <v>15.98335943519397</v>
      </c>
      <c r="I29" s="8" t="n">
        <v>1.598335943519397</v>
      </c>
      <c r="J29" s="8" t="n">
        <v>0.01015167997324464</v>
      </c>
      <c r="K29" s="8" t="n">
        <v>0.01015177171502499</v>
      </c>
      <c r="L29" s="4" t="n">
        <v>2535</v>
      </c>
      <c r="M29" s="4" t="n">
        <v>2535</v>
      </c>
      <c r="N29" s="8" t="n">
        <v>0.04213973834163309</v>
      </c>
    </row>
    <row r="30">
      <c r="A30" s="5" t="inlineStr">
        <is>
          <t>20% position cap</t>
        </is>
      </c>
      <c r="B30" s="5" t="inlineStr">
        <is>
          <t>Minimum risk</t>
        </is>
      </c>
      <c r="C30" s="9" t="n">
        <v>2332731.692990953</v>
      </c>
      <c r="D30" s="9" t="n">
        <v>2749.360026310408</v>
      </c>
      <c r="E30" s="9" t="n">
        <v>7.32881743849314</v>
      </c>
      <c r="F30" s="9" t="n">
        <v>10.13513734756653</v>
      </c>
      <c r="G30" s="9" t="n">
        <v>-22.24720743355114</v>
      </c>
      <c r="H30" s="9" t="n">
        <v>16.48783960250465</v>
      </c>
      <c r="I30" s="9" t="n">
        <v>1.648783960250465</v>
      </c>
      <c r="J30" s="9" t="n">
        <v>0.007325021777711064</v>
      </c>
      <c r="K30" s="9" t="n">
        <v>0.007327762642122313</v>
      </c>
      <c r="L30" s="5" t="n">
        <v>2336</v>
      </c>
      <c r="M30" s="5" t="n">
        <v>2336</v>
      </c>
      <c r="N30" s="9" t="n">
        <v>0.040852005830701</v>
      </c>
    </row>
    <row r="31">
      <c r="A31" s="4" t="inlineStr">
        <is>
          <t>20% position cap</t>
        </is>
      </c>
      <c r="B31" s="4" t="inlineStr">
        <is>
          <t>Lower turnover</t>
        </is>
      </c>
      <c r="C31" s="8" t="n">
        <v>2397147.741122606</v>
      </c>
      <c r="D31" s="8" t="n">
        <v>1300.503445573596</v>
      </c>
      <c r="E31" s="8" t="n">
        <v>7.573212539293883</v>
      </c>
      <c r="F31" s="8" t="n">
        <v>10.1391993945426</v>
      </c>
      <c r="G31" s="8" t="n">
        <v>-22.62377151910955</v>
      </c>
      <c r="H31" s="8" t="n">
        <v>7.880926065371353</v>
      </c>
      <c r="I31" s="8" t="n">
        <v>0.7880926065371353</v>
      </c>
      <c r="J31" s="8" t="n">
        <v>0.009916912693656478</v>
      </c>
      <c r="K31" s="8" t="n">
        <v>0.009917532235428891</v>
      </c>
      <c r="L31" s="4" t="n">
        <v>1292</v>
      </c>
      <c r="M31" s="4" t="n">
        <v>1292</v>
      </c>
      <c r="N31" s="8" t="n">
        <v>0.01518494633019682</v>
      </c>
    </row>
    <row r="32">
      <c r="A32" s="5" t="inlineStr">
        <is>
          <t>Domestic and liquid</t>
        </is>
      </c>
      <c r="B32" s="5" t="inlineStr">
        <is>
          <t>Proportional</t>
        </is>
      </c>
      <c r="C32" s="9" t="n">
        <v>2473642.751344426</v>
      </c>
      <c r="D32" s="9" t="n">
        <v>2717.077171568892</v>
      </c>
      <c r="E32" s="9" t="n">
        <v>7.855735978502798</v>
      </c>
      <c r="F32" s="9" t="n">
        <v>8.313609735955612</v>
      </c>
      <c r="G32" s="9" t="n">
        <v>-18.72508130782467</v>
      </c>
      <c r="H32" s="9" t="n">
        <v>15.55556982440408</v>
      </c>
      <c r="I32" s="9" t="n">
        <v>1.555556982440408</v>
      </c>
      <c r="J32" s="9" t="n">
        <v>0.02682463660801744</v>
      </c>
      <c r="K32" s="9" t="n">
        <v>0.02682513392651383</v>
      </c>
      <c r="L32" s="5" t="n">
        <v>1790</v>
      </c>
      <c r="M32" s="5" t="n">
        <v>1790</v>
      </c>
      <c r="N32" s="9" t="n">
        <v>0.01430184990891703</v>
      </c>
    </row>
    <row r="33">
      <c r="A33" s="4" t="inlineStr">
        <is>
          <t>Domestic and liquid</t>
        </is>
      </c>
      <c r="B33" s="4" t="inlineStr">
        <is>
          <t>Minimum risk</t>
        </is>
      </c>
      <c r="C33" s="8" t="n">
        <v>2886401.13824536</v>
      </c>
      <c r="D33" s="8" t="n">
        <v>3204.214774529888</v>
      </c>
      <c r="E33" s="8" t="n">
        <v>9.254497969836661</v>
      </c>
      <c r="F33" s="8" t="n">
        <v>10.03997898129288</v>
      </c>
      <c r="G33" s="8" t="n">
        <v>-19.44673938014973</v>
      </c>
      <c r="H33" s="8" t="n">
        <v>16.96507706803343</v>
      </c>
      <c r="I33" s="8" t="n">
        <v>1.696507706803344</v>
      </c>
      <c r="J33" s="8" t="n">
        <v>0.01730102880761127</v>
      </c>
      <c r="K33" s="8" t="n">
        <v>0.01730215184860394</v>
      </c>
      <c r="L33" s="4" t="n">
        <v>1799</v>
      </c>
      <c r="M33" s="4" t="n">
        <v>1799</v>
      </c>
      <c r="N33" s="8" t="n">
        <v>0.01703146068817366</v>
      </c>
    </row>
    <row r="34">
      <c r="A34" s="5" t="inlineStr">
        <is>
          <t>Domestic and liquid</t>
        </is>
      </c>
      <c r="B34" s="5" t="inlineStr">
        <is>
          <t>Lower turnover</t>
        </is>
      </c>
      <c r="C34" s="9" t="n">
        <v>2855291.307571257</v>
      </c>
      <c r="D34" s="9" t="n">
        <v>1160.398700047193</v>
      </c>
      <c r="E34" s="9" t="n">
        <v>9.155684504757811</v>
      </c>
      <c r="F34" s="9" t="n">
        <v>10.28890859578624</v>
      </c>
      <c r="G34" s="9" t="n">
        <v>-20.11036359163676</v>
      </c>
      <c r="H34" s="9" t="n">
        <v>6.185531783434095</v>
      </c>
      <c r="I34" s="9" t="n">
        <v>0.6185531783434094</v>
      </c>
      <c r="J34" s="9" t="n">
        <v>0.01922151858975355</v>
      </c>
      <c r="K34" s="9" t="n">
        <v>0.01922204994098753</v>
      </c>
      <c r="L34" s="5" t="n">
        <v>957</v>
      </c>
      <c r="M34" s="5" t="n">
        <v>957</v>
      </c>
      <c r="N34" s="9" t="n">
        <v>0.005629091773254852</v>
      </c>
    </row>
  </sheetData>
  <autoFilter ref="A4:N34"/>
  <pageMargins left="0.75" right="0.75" top="1" bottom="1" header="0.5" footer="0.5"/>
  <pageSetup orientation="landscape" paperSize="9" fitToHeight="0" fitToWidth="1"/>
  <headerFooter>
    <oddHeader/>
    <oddFooter>&amp;CPortfolio Oversight | Aggregate research / not live orders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16" customWidth="1" min="2" max="2"/>
    <col width="24" customWidth="1" min="3" max="3"/>
    <col width="24" customWidth="1" min="4" max="4"/>
    <col width="32" customWidth="1" min="5" max="5"/>
    <col width="26" customWidth="1" min="6" max="6"/>
    <col width="25" customWidth="1" min="7" max="7"/>
  </cols>
  <sheetData>
    <row r="1" ht="30" customHeight="1">
      <c r="A1" s="1" t="inlineStr">
        <is>
          <t>Cumulative contribution reconciliation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Initial-capital-scaled dollar P&amp;L, in decimals. 0.01 = 1 percentage point of cumulative return.</t>
        </is>
      </c>
      <c r="B2" s="2" t="n"/>
      <c r="C2" s="2" t="n"/>
      <c r="D2" s="2" t="n"/>
      <c r="E2" s="2" t="n"/>
      <c r="F2" s="2" t="n"/>
      <c r="G2" s="2" t="n"/>
    </row>
    <row r="4" ht="32" customHeight="1">
      <c r="A4" s="3" t="inlineStr">
        <is>
          <t>client</t>
        </is>
      </c>
      <c r="B4" s="3" t="inlineStr">
        <is>
          <t>method</t>
        </is>
      </c>
      <c r="C4" s="3" t="inlineStr">
        <is>
          <t>portfolio_total_return</t>
        </is>
      </c>
      <c r="D4" s="3" t="inlineStr">
        <is>
          <t>benchmark_total_return</t>
        </is>
      </c>
      <c r="E4" s="3" t="inlineStr">
        <is>
          <t>active_total_return_difference</t>
        </is>
      </c>
      <c r="F4" s="3" t="inlineStr">
        <is>
          <t>linked_cost_contribution</t>
        </is>
      </c>
      <c r="G4" s="3" t="inlineStr">
        <is>
          <t>active_linking_residual</t>
        </is>
      </c>
    </row>
    <row r="5">
      <c r="A5" s="4" t="inlineStr">
        <is>
          <t>Unrestricted</t>
        </is>
      </c>
      <c r="B5" s="4" t="inlineStr">
        <is>
          <t>Proportional</t>
        </is>
      </c>
      <c r="C5" s="8" t="n">
        <v>1.534527511888946</v>
      </c>
      <c r="D5" s="8" t="n">
        <v>1.541587204346085</v>
      </c>
      <c r="E5" s="8" t="n">
        <v>-0.007059692457139111</v>
      </c>
      <c r="F5" s="8" t="n">
        <v>-0.002579725145023836</v>
      </c>
      <c r="G5" s="6" t="n">
        <v>-1.484836559262348e-14</v>
      </c>
    </row>
    <row r="6">
      <c r="A6" s="5" t="inlineStr">
        <is>
          <t>Unrestricted</t>
        </is>
      </c>
      <c r="B6" s="5" t="inlineStr">
        <is>
          <t>Minimum risk</t>
        </is>
      </c>
      <c r="C6" s="9" t="n">
        <v>1.534527511788152</v>
      </c>
      <c r="D6" s="9" t="n">
        <v>1.541587204346085</v>
      </c>
      <c r="E6" s="9" t="n">
        <v>-0.007059692557932706</v>
      </c>
      <c r="F6" s="9" t="n">
        <v>-0.00257972514518495</v>
      </c>
      <c r="G6" s="7" t="n">
        <v>-1.909583602355269e-14</v>
      </c>
    </row>
    <row r="7">
      <c r="A7" s="4" t="inlineStr">
        <is>
          <t>Unrestricted</t>
        </is>
      </c>
      <c r="B7" s="4" t="inlineStr">
        <is>
          <t>Lower turnover</t>
        </is>
      </c>
      <c r="C7" s="8" t="n">
        <v>1.592166972254469</v>
      </c>
      <c r="D7" s="8" t="n">
        <v>1.541587204346085</v>
      </c>
      <c r="E7" s="8" t="n">
        <v>0.05057976790838437</v>
      </c>
      <c r="F7" s="8" t="n">
        <v>-0.001418181434525865</v>
      </c>
      <c r="G7" s="6" t="n">
        <v>-2.05460648494693e-14</v>
      </c>
    </row>
    <row r="8">
      <c r="A8" s="5" t="inlineStr">
        <is>
          <t>No gold</t>
        </is>
      </c>
      <c r="B8" s="5" t="inlineStr">
        <is>
          <t>Proportional</t>
        </is>
      </c>
      <c r="C8" s="9" t="n">
        <v>1.421529013660691</v>
      </c>
      <c r="D8" s="9" t="n">
        <v>1.541587204346085</v>
      </c>
      <c r="E8" s="9" t="n">
        <v>-0.1200581906853939</v>
      </c>
      <c r="F8" s="9" t="n">
        <v>-0.002465788558221965</v>
      </c>
      <c r="G8" s="7" t="n">
        <v>-1.589006703994755e-14</v>
      </c>
    </row>
    <row r="9">
      <c r="A9" s="4" t="inlineStr">
        <is>
          <t>No gold</t>
        </is>
      </c>
      <c r="B9" s="4" t="inlineStr">
        <is>
          <t>Minimum risk</t>
        </is>
      </c>
      <c r="C9" s="8" t="n">
        <v>1.257250294310329</v>
      </c>
      <c r="D9" s="8" t="n">
        <v>1.541587204346085</v>
      </c>
      <c r="E9" s="8" t="n">
        <v>-0.2843369100357562</v>
      </c>
      <c r="F9" s="8" t="n">
        <v>-0.003009621572103092</v>
      </c>
      <c r="G9" s="6" t="n">
        <v>-1.687538997430238e-14</v>
      </c>
    </row>
    <row r="10">
      <c r="A10" s="5" t="inlineStr">
        <is>
          <t>No gold</t>
        </is>
      </c>
      <c r="B10" s="5" t="inlineStr">
        <is>
          <t>Lower turnover</t>
        </is>
      </c>
      <c r="C10" s="9" t="n">
        <v>1.460093160110683</v>
      </c>
      <c r="D10" s="9" t="n">
        <v>1.541587204346085</v>
      </c>
      <c r="E10" s="9" t="n">
        <v>-0.08149404423540174</v>
      </c>
      <c r="F10" s="9" t="n">
        <v>-0.001281230368381444</v>
      </c>
      <c r="G10" s="7" t="n">
        <v>-1.650068970349139e-14</v>
      </c>
    </row>
    <row r="11">
      <c r="A11" s="4" t="inlineStr">
        <is>
          <t>No emerging markets</t>
        </is>
      </c>
      <c r="B11" s="4" t="inlineStr">
        <is>
          <t>Proportional</t>
        </is>
      </c>
      <c r="C11" s="8" t="n">
        <v>1.573257634108263</v>
      </c>
      <c r="D11" s="8" t="n">
        <v>1.541587204346085</v>
      </c>
      <c r="E11" s="8" t="n">
        <v>0.03167042976217793</v>
      </c>
      <c r="F11" s="8" t="n">
        <v>-0.002615980667685637</v>
      </c>
      <c r="G11" s="6" t="n">
        <v>-2.373101715136272e-14</v>
      </c>
    </row>
    <row r="12">
      <c r="A12" s="5" t="inlineStr">
        <is>
          <t>No emerging markets</t>
        </is>
      </c>
      <c r="B12" s="5" t="inlineStr">
        <is>
          <t>Minimum risk</t>
        </is>
      </c>
      <c r="C12" s="9" t="n">
        <v>1.596148373656957</v>
      </c>
      <c r="D12" s="9" t="n">
        <v>1.541587204346085</v>
      </c>
      <c r="E12" s="9" t="n">
        <v>0.05456116931087251</v>
      </c>
      <c r="F12" s="9" t="n">
        <v>-0.002721725660132361</v>
      </c>
      <c r="G12" s="7" t="n">
        <v>-1.5931700403371e-14</v>
      </c>
    </row>
    <row r="13">
      <c r="A13" s="4" t="inlineStr">
        <is>
          <t>No emerging markets</t>
        </is>
      </c>
      <c r="B13" s="4" t="inlineStr">
        <is>
          <t>Lower turnover</t>
        </is>
      </c>
      <c r="C13" s="8" t="n">
        <v>1.764294687576208</v>
      </c>
      <c r="D13" s="8" t="n">
        <v>1.541587204346085</v>
      </c>
      <c r="E13" s="8" t="n">
        <v>0.2227074832301237</v>
      </c>
      <c r="F13" s="8" t="n">
        <v>-0.00129117436363583</v>
      </c>
      <c r="G13" s="6" t="n">
        <v>-1.440514374451141e-14</v>
      </c>
    </row>
    <row r="14">
      <c r="A14" s="5" t="inlineStr">
        <is>
          <t>No long Treasuries</t>
        </is>
      </c>
      <c r="B14" s="5" t="inlineStr">
        <is>
          <t>Proportional</t>
        </is>
      </c>
      <c r="C14" s="9" t="n">
        <v>1.619814476389897</v>
      </c>
      <c r="D14" s="9" t="n">
        <v>1.541587204346085</v>
      </c>
      <c r="E14" s="9" t="n">
        <v>0.07822727204381197</v>
      </c>
      <c r="F14" s="9" t="n">
        <v>-0.002540115715171641</v>
      </c>
      <c r="G14" s="7" t="n">
        <v>-2.163547119238274e-14</v>
      </c>
    </row>
    <row r="15">
      <c r="A15" s="4" t="inlineStr">
        <is>
          <t>No long Treasuries</t>
        </is>
      </c>
      <c r="B15" s="4" t="inlineStr">
        <is>
          <t>Minimum risk</t>
        </is>
      </c>
      <c r="C15" s="8" t="n">
        <v>1.527573740927939</v>
      </c>
      <c r="D15" s="8" t="n">
        <v>1.541587204346085</v>
      </c>
      <c r="E15" s="8" t="n">
        <v>-0.01401346341814591</v>
      </c>
      <c r="F15" s="8" t="n">
        <v>-0.002735780778149484</v>
      </c>
      <c r="G15" s="6" t="n">
        <v>-1.488566214735698e-14</v>
      </c>
    </row>
    <row r="16">
      <c r="A16" s="5" t="inlineStr">
        <is>
          <t>No long Treasuries</t>
        </is>
      </c>
      <c r="B16" s="5" t="inlineStr">
        <is>
          <t>Lower turnover</t>
        </is>
      </c>
      <c r="C16" s="9" t="n">
        <v>1.622350820924224</v>
      </c>
      <c r="D16" s="9" t="n">
        <v>1.541587204346085</v>
      </c>
      <c r="E16" s="9" t="n">
        <v>0.08076361657813891</v>
      </c>
      <c r="F16" s="9" t="n">
        <v>-0.001273166083686878</v>
      </c>
      <c r="G16" s="7" t="n">
        <v>-2.109423746787797e-14</v>
      </c>
    </row>
    <row r="17">
      <c r="A17" s="4" t="inlineStr">
        <is>
          <t>10% short Treasuries</t>
        </is>
      </c>
      <c r="B17" s="4" t="inlineStr">
        <is>
          <t>Proportional</t>
        </is>
      </c>
      <c r="C17" s="8" t="n">
        <v>1.442025432038852</v>
      </c>
      <c r="D17" s="8" t="n">
        <v>1.541587204346085</v>
      </c>
      <c r="E17" s="8" t="n">
        <v>-0.09956177230723284</v>
      </c>
      <c r="F17" s="8" t="n">
        <v>-0.002565118850661321</v>
      </c>
      <c r="G17" s="6" t="n">
        <v>1.178224184883447e-14</v>
      </c>
    </row>
    <row r="18">
      <c r="A18" s="5" t="inlineStr">
        <is>
          <t>10% short Treasuries</t>
        </is>
      </c>
      <c r="B18" s="5" t="inlineStr">
        <is>
          <t>Minimum risk</t>
        </is>
      </c>
      <c r="C18" s="9" t="n">
        <v>1.507651833633598</v>
      </c>
      <c r="D18" s="9" t="n">
        <v>1.541587204346085</v>
      </c>
      <c r="E18" s="9" t="n">
        <v>-0.03393537071248653</v>
      </c>
      <c r="F18" s="9" t="n">
        <v>-0.002612136381724718</v>
      </c>
      <c r="G18" s="7" t="n">
        <v>-2.348121697082206e-14</v>
      </c>
    </row>
    <row r="19">
      <c r="A19" s="4" t="inlineStr">
        <is>
          <t>10% short Treasuries</t>
        </is>
      </c>
      <c r="B19" s="4" t="inlineStr">
        <is>
          <t>Lower turnover</t>
        </is>
      </c>
      <c r="C19" s="8" t="n">
        <v>1.61088535281347</v>
      </c>
      <c r="D19" s="8" t="n">
        <v>1.541587204346085</v>
      </c>
      <c r="E19" s="8" t="n">
        <v>0.06929814846738536</v>
      </c>
      <c r="F19" s="8" t="n">
        <v>-0.001281999203522252</v>
      </c>
      <c r="G19" s="6" t="n">
        <v>-2.510491814433635e-14</v>
      </c>
    </row>
    <row r="20">
      <c r="A20" s="5" t="inlineStr">
        <is>
          <t>20% short Treasuries</t>
        </is>
      </c>
      <c r="B20" s="5" t="inlineStr">
        <is>
          <t>Proportional</t>
        </is>
      </c>
      <c r="C20" s="9" t="n">
        <v>1.264849183147821</v>
      </c>
      <c r="D20" s="9" t="n">
        <v>1.541587204346085</v>
      </c>
      <c r="E20" s="9" t="n">
        <v>-0.276738021198264</v>
      </c>
      <c r="F20" s="9" t="n">
        <v>-0.002512137128590076</v>
      </c>
      <c r="G20" s="7" t="n">
        <v>-3.752553823233029e-14</v>
      </c>
    </row>
    <row r="21">
      <c r="A21" s="4" t="inlineStr">
        <is>
          <t>20% short Treasuries</t>
        </is>
      </c>
      <c r="B21" s="4" t="inlineStr">
        <is>
          <t>Minimum risk</t>
        </is>
      </c>
      <c r="C21" s="8" t="n">
        <v>1.454084960748625</v>
      </c>
      <c r="D21" s="8" t="n">
        <v>1.541587204346085</v>
      </c>
      <c r="E21" s="8" t="n">
        <v>-0.08750224359745928</v>
      </c>
      <c r="F21" s="8" t="n">
        <v>-0.002884966095369672</v>
      </c>
      <c r="G21" s="6" t="n">
        <v>-1.949829186997931e-14</v>
      </c>
    </row>
    <row r="22">
      <c r="A22" s="5" t="inlineStr">
        <is>
          <t>20% short Treasuries</t>
        </is>
      </c>
      <c r="B22" s="5" t="inlineStr">
        <is>
          <t>Lower turnover</t>
        </is>
      </c>
      <c r="C22" s="9" t="n">
        <v>1.53446968507212</v>
      </c>
      <c r="D22" s="9" t="n">
        <v>1.541587204346085</v>
      </c>
      <c r="E22" s="9" t="n">
        <v>-0.007117519273964312</v>
      </c>
      <c r="F22" s="9" t="n">
        <v>-0.001383540762768428</v>
      </c>
      <c r="G22" s="7" t="n">
        <v>-2.044198144091069e-14</v>
      </c>
    </row>
    <row r="23">
      <c r="A23" s="4" t="inlineStr">
        <is>
          <t>Retain 40% US large cap</t>
        </is>
      </c>
      <c r="B23" s="4" t="inlineStr">
        <is>
          <t>Proportional</t>
        </is>
      </c>
      <c r="C23" s="8" t="n">
        <v>1.76651537420025</v>
      </c>
      <c r="D23" s="8" t="n">
        <v>1.541587204346085</v>
      </c>
      <c r="E23" s="8" t="n">
        <v>0.2249281698541648</v>
      </c>
      <c r="F23" s="8" t="n">
        <v>-0.002494386491377908</v>
      </c>
      <c r="G23" s="6" t="n">
        <v>-4.465872116554692e-14</v>
      </c>
    </row>
    <row r="24">
      <c r="A24" s="5" t="inlineStr">
        <is>
          <t>Retain 40% US large cap</t>
        </is>
      </c>
      <c r="B24" s="5" t="inlineStr">
        <is>
          <t>Minimum risk</t>
        </is>
      </c>
      <c r="C24" s="9" t="n">
        <v>1.753425665428194</v>
      </c>
      <c r="D24" s="9" t="n">
        <v>1.541587204346085</v>
      </c>
      <c r="E24" s="9" t="n">
        <v>0.2118384610821096</v>
      </c>
      <c r="F24" s="9" t="n">
        <v>-0.002731535206999618</v>
      </c>
      <c r="G24" s="7" t="n">
        <v>-1.27675647831893e-14</v>
      </c>
    </row>
    <row r="25">
      <c r="A25" s="4" t="inlineStr">
        <is>
          <t>Retain 40% US large cap</t>
        </is>
      </c>
      <c r="B25" s="4" t="inlineStr">
        <is>
          <t>Lower turnover</t>
        </is>
      </c>
      <c r="C25" s="8" t="n">
        <v>1.806257778669182</v>
      </c>
      <c r="D25" s="8" t="n">
        <v>1.541587204346085</v>
      </c>
      <c r="E25" s="8" t="n">
        <v>0.2646705743230973</v>
      </c>
      <c r="F25" s="8" t="n">
        <v>-0.001219839033098505</v>
      </c>
      <c r="G25" s="6" t="n">
        <v>-1.754152378907747e-14</v>
      </c>
    </row>
    <row r="26">
      <c r="A26" s="5" t="inlineStr">
        <is>
          <t>20% US small-cap floor</t>
        </is>
      </c>
      <c r="B26" s="5" t="inlineStr">
        <is>
          <t>Proportional</t>
        </is>
      </c>
      <c r="C26" s="9" t="n">
        <v>1.561901792171226</v>
      </c>
      <c r="D26" s="9" t="n">
        <v>1.541587204346085</v>
      </c>
      <c r="E26" s="9" t="n">
        <v>0.02031458782514095</v>
      </c>
      <c r="F26" s="9" t="n">
        <v>-0.00268763333478253</v>
      </c>
      <c r="G26" s="7" t="n">
        <v>-2.085137618124122e-14</v>
      </c>
    </row>
    <row r="27">
      <c r="A27" s="4" t="inlineStr">
        <is>
          <t>20% US small-cap floor</t>
        </is>
      </c>
      <c r="B27" s="4" t="inlineStr">
        <is>
          <t>Minimum risk</t>
        </is>
      </c>
      <c r="C27" s="8" t="n">
        <v>1.414794678009713</v>
      </c>
      <c r="D27" s="8" t="n">
        <v>1.541587204346085</v>
      </c>
      <c r="E27" s="8" t="n">
        <v>-0.1267925263363714</v>
      </c>
      <c r="F27" s="8" t="n">
        <v>-0.003018730504402243</v>
      </c>
      <c r="G27" s="6" t="n">
        <v>-1.423861029081763e-14</v>
      </c>
    </row>
    <row r="28">
      <c r="A28" s="5" t="inlineStr">
        <is>
          <t>20% US small-cap floor</t>
        </is>
      </c>
      <c r="B28" s="5" t="inlineStr">
        <is>
          <t>Lower turnover</t>
        </is>
      </c>
      <c r="C28" s="9" t="n">
        <v>1.625873219330467</v>
      </c>
      <c r="D28" s="9" t="n">
        <v>1.541587204346085</v>
      </c>
      <c r="E28" s="9" t="n">
        <v>0.08428601498438271</v>
      </c>
      <c r="F28" s="9" t="n">
        <v>-0.00179284234854666</v>
      </c>
      <c r="G28" s="7" t="n">
        <v>-2.146893773868896e-14</v>
      </c>
    </row>
    <row r="29">
      <c r="A29" s="4" t="inlineStr">
        <is>
          <t>20% position cap</t>
        </is>
      </c>
      <c r="B29" s="4" t="inlineStr">
        <is>
          <t>Proportional</t>
        </is>
      </c>
      <c r="C29" s="8" t="n">
        <v>1.355157699548923</v>
      </c>
      <c r="D29" s="8" t="n">
        <v>1.541587204346085</v>
      </c>
      <c r="E29" s="8" t="n">
        <v>-0.1864295047971622</v>
      </c>
      <c r="F29" s="8" t="n">
        <v>-0.002653890312534904</v>
      </c>
      <c r="G29" s="6" t="n">
        <v>-2.672861931785064e-14</v>
      </c>
    </row>
    <row r="30">
      <c r="A30" s="5" t="inlineStr">
        <is>
          <t>20% position cap</t>
        </is>
      </c>
      <c r="B30" s="5" t="inlineStr">
        <is>
          <t>Minimum risk</t>
        </is>
      </c>
      <c r="C30" s="9" t="n">
        <v>1.332731692990953</v>
      </c>
      <c r="D30" s="9" t="n">
        <v>1.541587204346085</v>
      </c>
      <c r="E30" s="9" t="n">
        <v>-0.2088555113551323</v>
      </c>
      <c r="F30" s="9" t="n">
        <v>-0.002749360026310408</v>
      </c>
      <c r="G30" s="7" t="n">
        <v>-1.476596622751458e-14</v>
      </c>
    </row>
    <row r="31">
      <c r="A31" s="4" t="inlineStr">
        <is>
          <t>20% position cap</t>
        </is>
      </c>
      <c r="B31" s="4" t="inlineStr">
        <is>
          <t>Lower turnover</t>
        </is>
      </c>
      <c r="C31" s="8" t="n">
        <v>1.397147741122606</v>
      </c>
      <c r="D31" s="8" t="n">
        <v>1.541587204346085</v>
      </c>
      <c r="E31" s="8" t="n">
        <v>-0.1444394632234784</v>
      </c>
      <c r="F31" s="8" t="n">
        <v>-0.001300503445573596</v>
      </c>
      <c r="G31" s="6" t="n">
        <v>-1.887379141862766e-14</v>
      </c>
    </row>
    <row r="32">
      <c r="A32" s="5" t="inlineStr">
        <is>
          <t>Domestic and liquid</t>
        </is>
      </c>
      <c r="B32" s="5" t="inlineStr">
        <is>
          <t>Proportional</t>
        </is>
      </c>
      <c r="C32" s="9" t="n">
        <v>1.473642751344426</v>
      </c>
      <c r="D32" s="9" t="n">
        <v>1.541587204346085</v>
      </c>
      <c r="E32" s="9" t="n">
        <v>-0.06794445300165908</v>
      </c>
      <c r="F32" s="9" t="n">
        <v>-0.002717077171568892</v>
      </c>
      <c r="G32" s="7" t="n">
        <v>-1.754152378907747e-14</v>
      </c>
    </row>
    <row r="33">
      <c r="A33" s="4" t="inlineStr">
        <is>
          <t>Domestic and liquid</t>
        </is>
      </c>
      <c r="B33" s="4" t="inlineStr">
        <is>
          <t>Minimum risk</t>
        </is>
      </c>
      <c r="C33" s="8" t="n">
        <v>1.88640113824536</v>
      </c>
      <c r="D33" s="8" t="n">
        <v>1.541587204346085</v>
      </c>
      <c r="E33" s="8" t="n">
        <v>0.3448139338992751</v>
      </c>
      <c r="F33" s="8" t="n">
        <v>-0.003204214774529889</v>
      </c>
      <c r="G33" s="6" t="n">
        <v>-2.403632848313464e-14</v>
      </c>
    </row>
    <row r="34">
      <c r="A34" s="5" t="inlineStr">
        <is>
          <t>Domestic and liquid</t>
        </is>
      </c>
      <c r="B34" s="5" t="inlineStr">
        <is>
          <t>Lower turnover</t>
        </is>
      </c>
      <c r="C34" s="9" t="n">
        <v>1.855291307571257</v>
      </c>
      <c r="D34" s="9" t="n">
        <v>1.541587204346085</v>
      </c>
      <c r="E34" s="9" t="n">
        <v>0.3137041032251724</v>
      </c>
      <c r="F34" s="9" t="n">
        <v>-0.001160398700047193</v>
      </c>
      <c r="G34" s="7" t="n">
        <v>-2.209343819004062e-14</v>
      </c>
    </row>
  </sheetData>
  <autoFilter ref="A4:G34"/>
  <pageMargins left="0.75" right="0.75" top="1" bottom="1" header="0.5" footer="0.5"/>
  <pageSetup orientation="landscape" paperSize="9" fitToHeight="0" fitToWidth="1"/>
  <headerFooter>
    <oddHeader/>
    <oddFooter>&amp;CPortfolio Oversight | Aggregate research / not live orders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4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16" customWidth="1" min="2" max="2"/>
    <col width="16" customWidth="1" min="3" max="3"/>
    <col width="32" customWidth="1" min="4" max="4"/>
    <col width="36" customWidth="1" min="5" max="5"/>
    <col width="39" customWidth="1" min="6" max="6"/>
  </cols>
  <sheetData>
    <row r="1" ht="30" customHeight="1">
      <c r="A1" s="1" t="inlineStr">
        <is>
          <t>Linked asset contributions | full-history aggregates</t>
        </is>
      </c>
      <c r="B1" s="1" t="n"/>
      <c r="C1" s="1" t="n"/>
      <c r="D1" s="1" t="n"/>
      <c r="E1" s="1" t="n"/>
      <c r="F1" s="1" t="n"/>
    </row>
    <row r="2">
      <c r="A2" s="2" t="inlineStr">
        <is>
          <t>Not Brinson/factor attribution or a sum of daily active returns. Add linked cost to summed active contributions to reconcile terminal wealth difference / initial capital.</t>
        </is>
      </c>
      <c r="B2" s="2" t="n"/>
      <c r="C2" s="2" t="n"/>
      <c r="D2" s="2" t="n"/>
      <c r="E2" s="2" t="n"/>
      <c r="F2" s="2" t="n"/>
    </row>
    <row r="4" ht="32" customHeight="1">
      <c r="A4" s="3" t="inlineStr">
        <is>
          <t>client</t>
        </is>
      </c>
      <c r="B4" s="3" t="inlineStr">
        <is>
          <t>method</t>
        </is>
      </c>
      <c r="C4" s="3" t="inlineStr">
        <is>
          <t>asset</t>
        </is>
      </c>
      <c r="D4" s="3" t="inlineStr">
        <is>
          <t>asset_pnl_over_initial_capital</t>
        </is>
      </c>
      <c r="E4" s="3" t="inlineStr">
        <is>
          <t>benchmark_pnl_over_initial_capital</t>
        </is>
      </c>
      <c r="F4" s="3" t="inlineStr">
        <is>
          <t>active_asset_pnl_over_initial_capital</t>
        </is>
      </c>
    </row>
    <row r="5">
      <c r="A5" s="4" t="inlineStr">
        <is>
          <t>Unrestricted</t>
        </is>
      </c>
      <c r="B5" s="4" t="inlineStr">
        <is>
          <t>Proportional</t>
        </is>
      </c>
      <c r="C5" s="4" t="inlineStr">
        <is>
          <t>SPY</t>
        </is>
      </c>
      <c r="D5" s="8" t="n">
        <v>0.7641902269912244</v>
      </c>
      <c r="E5" s="8" t="n">
        <v>0.7668362049643753</v>
      </c>
      <c r="F5" s="8" t="n">
        <v>-0.002645977973150915</v>
      </c>
    </row>
    <row r="6">
      <c r="A6" s="5" t="inlineStr">
        <is>
          <t>Unrestricted</t>
        </is>
      </c>
      <c r="B6" s="5" t="inlineStr">
        <is>
          <t>Proportional</t>
        </is>
      </c>
      <c r="C6" s="5" t="inlineStr">
        <is>
          <t>IWM</t>
        </is>
      </c>
      <c r="D6" s="9" t="n">
        <v>0.1760306806143879</v>
      </c>
      <c r="E6" s="9" t="n">
        <v>0.1769620958401066</v>
      </c>
      <c r="F6" s="9" t="n">
        <v>-0.0009314152257186847</v>
      </c>
    </row>
    <row r="7">
      <c r="A7" s="4" t="inlineStr">
        <is>
          <t>Unrestricted</t>
        </is>
      </c>
      <c r="B7" s="4" t="inlineStr">
        <is>
          <t>Proportional</t>
        </is>
      </c>
      <c r="C7" s="4" t="inlineStr">
        <is>
          <t>EFA</t>
        </is>
      </c>
      <c r="D7" s="8" t="n">
        <v>0.2138321129739271</v>
      </c>
      <c r="E7" s="8" t="n">
        <v>0.2134686215901203</v>
      </c>
      <c r="F7" s="8" t="n">
        <v>0.000363491383806841</v>
      </c>
    </row>
    <row r="8">
      <c r="A8" s="5" t="inlineStr">
        <is>
          <t>Unrestricted</t>
        </is>
      </c>
      <c r="B8" s="5" t="inlineStr">
        <is>
          <t>Proportional</t>
        </is>
      </c>
      <c r="C8" s="5" t="inlineStr">
        <is>
          <t>EEM</t>
        </is>
      </c>
      <c r="D8" s="9" t="n">
        <v>0.05882650428732878</v>
      </c>
      <c r="E8" s="9" t="n">
        <v>0.05897283012562886</v>
      </c>
      <c r="F8" s="9" t="n">
        <v>-0.0001463258383000779</v>
      </c>
    </row>
    <row r="9">
      <c r="A9" s="4" t="inlineStr">
        <is>
          <t>Unrestricted</t>
        </is>
      </c>
      <c r="B9" s="4" t="inlineStr">
        <is>
          <t>Proportional</t>
        </is>
      </c>
      <c r="C9" s="4" t="inlineStr">
        <is>
          <t>IEF</t>
        </is>
      </c>
      <c r="D9" s="8" t="n">
        <v>0.05784482574990592</v>
      </c>
      <c r="E9" s="8" t="n">
        <v>0.0583348399848905</v>
      </c>
      <c r="F9" s="8" t="n">
        <v>-0.0004900142349845843</v>
      </c>
    </row>
    <row r="10">
      <c r="A10" s="5" t="inlineStr">
        <is>
          <t>Unrestricted</t>
        </is>
      </c>
      <c r="B10" s="5" t="inlineStr">
        <is>
          <t>Proportional</t>
        </is>
      </c>
      <c r="C10" s="5" t="inlineStr">
        <is>
          <t>TLT</t>
        </is>
      </c>
      <c r="D10" s="9" t="n">
        <v>0.005765120983103948</v>
      </c>
      <c r="E10" s="9" t="n">
        <v>0.005750265535606661</v>
      </c>
      <c r="F10" s="9" t="n">
        <v>1.485544749728774e-05</v>
      </c>
    </row>
    <row r="11">
      <c r="A11" s="4" t="inlineStr">
        <is>
          <t>Unrestricted</t>
        </is>
      </c>
      <c r="B11" s="4" t="inlineStr">
        <is>
          <t>Proportional</t>
        </is>
      </c>
      <c r="C11" s="4" t="inlineStr">
        <is>
          <t>GLD</t>
        </is>
      </c>
      <c r="D11" s="8" t="n">
        <v>0.2455140464009376</v>
      </c>
      <c r="E11" s="8" t="n">
        <v>0.2461228391033995</v>
      </c>
      <c r="F11" s="8" t="n">
        <v>-0.0006087927024618911</v>
      </c>
    </row>
    <row r="12">
      <c r="A12" s="5" t="inlineStr">
        <is>
          <t>Unrestricted</t>
        </is>
      </c>
      <c r="B12" s="5" t="inlineStr">
        <is>
          <t>Proportional</t>
        </is>
      </c>
      <c r="C12" s="5" t="inlineStr">
        <is>
          <t>SHY</t>
        </is>
      </c>
      <c r="D12" s="9" t="n">
        <v>0.0151037190331381</v>
      </c>
      <c r="E12" s="9" t="n">
        <v>0.0151395072019562</v>
      </c>
      <c r="F12" s="9" t="n">
        <v>-3.578816881809853e-05</v>
      </c>
    </row>
    <row r="13">
      <c r="A13" s="4" t="inlineStr">
        <is>
          <t>Unrestricted</t>
        </is>
      </c>
      <c r="B13" s="4" t="inlineStr">
        <is>
          <t>Minimum risk</t>
        </is>
      </c>
      <c r="C13" s="4" t="inlineStr">
        <is>
          <t>SPY</t>
        </is>
      </c>
      <c r="D13" s="8" t="n">
        <v>0.764190226933492</v>
      </c>
      <c r="E13" s="8" t="n">
        <v>0.7668362049643753</v>
      </c>
      <c r="F13" s="8" t="n">
        <v>-0.002645978030883289</v>
      </c>
    </row>
    <row r="14">
      <c r="A14" s="5" t="inlineStr">
        <is>
          <t>Unrestricted</t>
        </is>
      </c>
      <c r="B14" s="5" t="inlineStr">
        <is>
          <t>Minimum risk</t>
        </is>
      </c>
      <c r="C14" s="5" t="inlineStr">
        <is>
          <t>IWM</t>
        </is>
      </c>
      <c r="D14" s="9" t="n">
        <v>0.1760306806128757</v>
      </c>
      <c r="E14" s="9" t="n">
        <v>0.1769620958401066</v>
      </c>
      <c r="F14" s="9" t="n">
        <v>-0.0009314152272309195</v>
      </c>
    </row>
    <row r="15">
      <c r="A15" s="4" t="inlineStr">
        <is>
          <t>Unrestricted</t>
        </is>
      </c>
      <c r="B15" s="4" t="inlineStr">
        <is>
          <t>Minimum risk</t>
        </is>
      </c>
      <c r="C15" s="4" t="inlineStr">
        <is>
          <t>EFA</t>
        </is>
      </c>
      <c r="D15" s="8" t="n">
        <v>0.2138321129869657</v>
      </c>
      <c r="E15" s="8" t="n">
        <v>0.2134686215901203</v>
      </c>
      <c r="F15" s="8" t="n">
        <v>0.0003634913968454112</v>
      </c>
    </row>
    <row r="16">
      <c r="A16" s="5" t="inlineStr">
        <is>
          <t>Unrestricted</t>
        </is>
      </c>
      <c r="B16" s="5" t="inlineStr">
        <is>
          <t>Minimum risk</t>
        </is>
      </c>
      <c r="C16" s="5" t="inlineStr">
        <is>
          <t>EEM</t>
        </is>
      </c>
      <c r="D16" s="9" t="n">
        <v>0.05882650428420453</v>
      </c>
      <c r="E16" s="9" t="n">
        <v>0.05897283012562886</v>
      </c>
      <c r="F16" s="9" t="n">
        <v>-0.0001463258414243288</v>
      </c>
    </row>
    <row r="17">
      <c r="A17" s="4" t="inlineStr">
        <is>
          <t>Unrestricted</t>
        </is>
      </c>
      <c r="B17" s="4" t="inlineStr">
        <is>
          <t>Minimum risk</t>
        </is>
      </c>
      <c r="C17" s="4" t="inlineStr">
        <is>
          <t>IEF</t>
        </is>
      </c>
      <c r="D17" s="8" t="n">
        <v>0.0578448253366722</v>
      </c>
      <c r="E17" s="8" t="n">
        <v>0.0583348399848905</v>
      </c>
      <c r="F17" s="8" t="n">
        <v>-0.0004900146482183024</v>
      </c>
    </row>
    <row r="18">
      <c r="A18" s="5" t="inlineStr">
        <is>
          <t>Unrestricted</t>
        </is>
      </c>
      <c r="B18" s="5" t="inlineStr">
        <is>
          <t>Minimum risk</t>
        </is>
      </c>
      <c r="C18" s="5" t="inlineStr">
        <is>
          <t>TLT</t>
        </is>
      </c>
      <c r="D18" s="9" t="n">
        <v>0.005765121235137153</v>
      </c>
      <c r="E18" s="9" t="n">
        <v>0.005750265535606661</v>
      </c>
      <c r="F18" s="9" t="n">
        <v>1.485569953049194e-05</v>
      </c>
    </row>
    <row r="19">
      <c r="A19" s="4" t="inlineStr">
        <is>
          <t>Unrestricted</t>
        </is>
      </c>
      <c r="B19" s="4" t="inlineStr">
        <is>
          <t>Minimum risk</t>
        </is>
      </c>
      <c r="C19" s="4" t="inlineStr">
        <is>
          <t>GLD</t>
        </is>
      </c>
      <c r="D19" s="8" t="n">
        <v>0.2455140463926593</v>
      </c>
      <c r="E19" s="8" t="n">
        <v>0.2461228391033995</v>
      </c>
      <c r="F19" s="8" t="n">
        <v>-0.0006087927107401858</v>
      </c>
    </row>
    <row r="20">
      <c r="A20" s="5" t="inlineStr">
        <is>
          <t>Unrestricted</t>
        </is>
      </c>
      <c r="B20" s="5" t="inlineStr">
        <is>
          <t>Minimum risk</t>
        </is>
      </c>
      <c r="C20" s="5" t="inlineStr">
        <is>
          <t>SHY</t>
        </is>
      </c>
      <c r="D20" s="9" t="n">
        <v>0.01510371915131047</v>
      </c>
      <c r="E20" s="9" t="n">
        <v>0.0151395072019562</v>
      </c>
      <c r="F20" s="9" t="n">
        <v>-3.578805064572907e-05</v>
      </c>
    </row>
    <row r="21">
      <c r="A21" s="4" t="inlineStr">
        <is>
          <t>Unrestricted</t>
        </is>
      </c>
      <c r="B21" s="4" t="inlineStr">
        <is>
          <t>Lower turnover</t>
        </is>
      </c>
      <c r="C21" s="4" t="inlineStr">
        <is>
          <t>SPY</t>
        </is>
      </c>
      <c r="D21" s="8" t="n">
        <v>0.8144045603574873</v>
      </c>
      <c r="E21" s="8" t="n">
        <v>0.7668362049643753</v>
      </c>
      <c r="F21" s="8" t="n">
        <v>0.04756835539311199</v>
      </c>
    </row>
    <row r="22">
      <c r="A22" s="5" t="inlineStr">
        <is>
          <t>Unrestricted</t>
        </is>
      </c>
      <c r="B22" s="5" t="inlineStr">
        <is>
          <t>Lower turnover</t>
        </is>
      </c>
      <c r="C22" s="5" t="inlineStr">
        <is>
          <t>IWM</t>
        </is>
      </c>
      <c r="D22" s="9" t="n">
        <v>0.1688539446074649</v>
      </c>
      <c r="E22" s="9" t="n">
        <v>0.1769620958401066</v>
      </c>
      <c r="F22" s="9" t="n">
        <v>-0.008108151232641664</v>
      </c>
    </row>
    <row r="23">
      <c r="A23" s="4" t="inlineStr">
        <is>
          <t>Unrestricted</t>
        </is>
      </c>
      <c r="B23" s="4" t="inlineStr">
        <is>
          <t>Lower turnover</t>
        </is>
      </c>
      <c r="C23" s="4" t="inlineStr">
        <is>
          <t>EFA</t>
        </is>
      </c>
      <c r="D23" s="8" t="n">
        <v>0.2106270468835373</v>
      </c>
      <c r="E23" s="8" t="n">
        <v>0.2134686215901203</v>
      </c>
      <c r="F23" s="8" t="n">
        <v>-0.002841574706582944</v>
      </c>
    </row>
    <row r="24">
      <c r="A24" s="5" t="inlineStr">
        <is>
          <t>Unrestricted</t>
        </is>
      </c>
      <c r="B24" s="5" t="inlineStr">
        <is>
          <t>Lower turnover</t>
        </is>
      </c>
      <c r="C24" s="5" t="inlineStr">
        <is>
          <t>EEM</t>
        </is>
      </c>
      <c r="D24" s="9" t="n">
        <v>0.05839846999577816</v>
      </c>
      <c r="E24" s="9" t="n">
        <v>0.05897283012562886</v>
      </c>
      <c r="F24" s="9" t="n">
        <v>-0.0005743601298506956</v>
      </c>
    </row>
    <row r="25">
      <c r="A25" s="4" t="inlineStr">
        <is>
          <t>Unrestricted</t>
        </is>
      </c>
      <c r="B25" s="4" t="inlineStr">
        <is>
          <t>Lower turnover</t>
        </is>
      </c>
      <c r="C25" s="4" t="inlineStr">
        <is>
          <t>IEF</t>
        </is>
      </c>
      <c r="D25" s="8" t="n">
        <v>0.04953552487617006</v>
      </c>
      <c r="E25" s="8" t="n">
        <v>0.0583348399848905</v>
      </c>
      <c r="F25" s="8" t="n">
        <v>-0.008799315108720437</v>
      </c>
    </row>
    <row r="26">
      <c r="A26" s="5" t="inlineStr">
        <is>
          <t>Unrestricted</t>
        </is>
      </c>
      <c r="B26" s="5" t="inlineStr">
        <is>
          <t>Lower turnover</t>
        </is>
      </c>
      <c r="C26" s="5" t="inlineStr">
        <is>
          <t>TLT</t>
        </is>
      </c>
      <c r="D26" s="9" t="n">
        <v>0.01270695514535149</v>
      </c>
      <c r="E26" s="9" t="n">
        <v>0.005750265535606661</v>
      </c>
      <c r="F26" s="9" t="n">
        <v>0.006956689609744833</v>
      </c>
    </row>
    <row r="27">
      <c r="A27" s="4" t="inlineStr">
        <is>
          <t>Unrestricted</t>
        </is>
      </c>
      <c r="B27" s="4" t="inlineStr">
        <is>
          <t>Lower turnover</t>
        </is>
      </c>
      <c r="C27" s="4" t="inlineStr">
        <is>
          <t>GLD</t>
        </is>
      </c>
      <c r="D27" s="8" t="n">
        <v>0.2658175244818071</v>
      </c>
      <c r="E27" s="8" t="n">
        <v>0.2461228391033995</v>
      </c>
      <c r="F27" s="8" t="n">
        <v>0.0196946853784076</v>
      </c>
    </row>
    <row r="28">
      <c r="A28" s="5" t="inlineStr">
        <is>
          <t>Unrestricted</t>
        </is>
      </c>
      <c r="B28" s="5" t="inlineStr">
        <is>
          <t>Lower turnover</t>
        </is>
      </c>
      <c r="C28" s="5" t="inlineStr">
        <is>
          <t>SHY</t>
        </is>
      </c>
      <c r="D28" s="9" t="n">
        <v>0.0132411273413772</v>
      </c>
      <c r="E28" s="9" t="n">
        <v>0.0151395072019562</v>
      </c>
      <c r="F28" s="9" t="n">
        <v>-0.001898379860579003</v>
      </c>
    </row>
    <row r="29">
      <c r="A29" s="4" t="inlineStr">
        <is>
          <t>No gold</t>
        </is>
      </c>
      <c r="B29" s="4" t="inlineStr">
        <is>
          <t>Proportional</t>
        </is>
      </c>
      <c r="C29" s="4" t="inlineStr">
        <is>
          <t>SPY</t>
        </is>
      </c>
      <c r="D29" s="8" t="n">
        <v>0.8455829129898808</v>
      </c>
      <c r="E29" s="8" t="n">
        <v>0.7668362049643753</v>
      </c>
      <c r="F29" s="8" t="n">
        <v>0.07874670802550543</v>
      </c>
    </row>
    <row r="30">
      <c r="A30" s="5" t="inlineStr">
        <is>
          <t>No gold</t>
        </is>
      </c>
      <c r="B30" s="5" t="inlineStr">
        <is>
          <t>Proportional</t>
        </is>
      </c>
      <c r="C30" s="5" t="inlineStr">
        <is>
          <t>IWM</t>
        </is>
      </c>
      <c r="D30" s="9" t="n">
        <v>0.1923321338435521</v>
      </c>
      <c r="E30" s="9" t="n">
        <v>0.1769620958401066</v>
      </c>
      <c r="F30" s="9" t="n">
        <v>0.01537003800344552</v>
      </c>
    </row>
    <row r="31">
      <c r="A31" s="4" t="inlineStr">
        <is>
          <t>No gold</t>
        </is>
      </c>
      <c r="B31" s="4" t="inlineStr">
        <is>
          <t>Proportional</t>
        </is>
      </c>
      <c r="C31" s="4" t="inlineStr">
        <is>
          <t>EFA</t>
        </is>
      </c>
      <c r="D31" s="8" t="n">
        <v>0.2335880586262635</v>
      </c>
      <c r="E31" s="8" t="n">
        <v>0.2134686215901203</v>
      </c>
      <c r="F31" s="8" t="n">
        <v>0.02011943703614327</v>
      </c>
    </row>
    <row r="32">
      <c r="A32" s="5" t="inlineStr">
        <is>
          <t>No gold</t>
        </is>
      </c>
      <c r="B32" s="5" t="inlineStr">
        <is>
          <t>Proportional</t>
        </is>
      </c>
      <c r="C32" s="5" t="inlineStr">
        <is>
          <t>EEM</t>
        </is>
      </c>
      <c r="D32" s="9" t="n">
        <v>0.06361053583052598</v>
      </c>
      <c r="E32" s="9" t="n">
        <v>0.05897283012562886</v>
      </c>
      <c r="F32" s="9" t="n">
        <v>0.004637705704897119</v>
      </c>
    </row>
    <row r="33">
      <c r="A33" s="4" t="inlineStr">
        <is>
          <t>No gold</t>
        </is>
      </c>
      <c r="B33" s="4" t="inlineStr">
        <is>
          <t>Proportional</t>
        </is>
      </c>
      <c r="C33" s="4" t="inlineStr">
        <is>
          <t>IEF</t>
        </is>
      </c>
      <c r="D33" s="8" t="n">
        <v>0.06397713839265665</v>
      </c>
      <c r="E33" s="8" t="n">
        <v>0.0583348399848905</v>
      </c>
      <c r="F33" s="8" t="n">
        <v>0.005642298407766144</v>
      </c>
    </row>
    <row r="34">
      <c r="A34" s="5" t="inlineStr">
        <is>
          <t>No gold</t>
        </is>
      </c>
      <c r="B34" s="5" t="inlineStr">
        <is>
          <t>Proportional</t>
        </is>
      </c>
      <c r="C34" s="5" t="inlineStr">
        <is>
          <t>TLT</t>
        </is>
      </c>
      <c r="D34" s="9" t="n">
        <v>0.006613052376914119</v>
      </c>
      <c r="E34" s="9" t="n">
        <v>0.005750265535606661</v>
      </c>
      <c r="F34" s="9" t="n">
        <v>0.0008627868413074585</v>
      </c>
    </row>
    <row r="35">
      <c r="A35" s="4" t="inlineStr">
        <is>
          <t>No gold</t>
        </is>
      </c>
      <c r="B35" s="4" t="inlineStr">
        <is>
          <t>Proportional</t>
        </is>
      </c>
      <c r="C35" s="4" t="inlineStr">
        <is>
          <t>GLD</t>
        </is>
      </c>
      <c r="D35" s="8" t="n">
        <v>0.001619</v>
      </c>
      <c r="E35" s="8" t="n">
        <v>0.2461228391033995</v>
      </c>
      <c r="F35" s="8" t="n">
        <v>-0.2445038391033995</v>
      </c>
    </row>
    <row r="36">
      <c r="A36" s="5" t="inlineStr">
        <is>
          <t>No gold</t>
        </is>
      </c>
      <c r="B36" s="5" t="inlineStr">
        <is>
          <t>Proportional</t>
        </is>
      </c>
      <c r="C36" s="5" t="inlineStr">
        <is>
          <t>SHY</t>
        </is>
      </c>
      <c r="D36" s="9" t="n">
        <v>0.01667197015910293</v>
      </c>
      <c r="E36" s="9" t="n">
        <v>0.0151395072019562</v>
      </c>
      <c r="F36" s="9" t="n">
        <v>0.00153246295714673</v>
      </c>
    </row>
    <row r="37">
      <c r="A37" s="4" t="inlineStr">
        <is>
          <t>No gold</t>
        </is>
      </c>
      <c r="B37" s="4" t="inlineStr">
        <is>
          <t>Minimum risk</t>
        </is>
      </c>
      <c r="C37" s="4" t="inlineStr">
        <is>
          <t>SPY</t>
        </is>
      </c>
      <c r="D37" s="8" t="n">
        <v>0.6922020432422589</v>
      </c>
      <c r="E37" s="8" t="n">
        <v>0.7668362049643753</v>
      </c>
      <c r="F37" s="8" t="n">
        <v>-0.07463416172211645</v>
      </c>
    </row>
    <row r="38">
      <c r="A38" s="5" t="inlineStr">
        <is>
          <t>No gold</t>
        </is>
      </c>
      <c r="B38" s="5" t="inlineStr">
        <is>
          <t>Minimum risk</t>
        </is>
      </c>
      <c r="C38" s="5" t="inlineStr">
        <is>
          <t>IWM</t>
        </is>
      </c>
      <c r="D38" s="9" t="n">
        <v>0.1581958559509042</v>
      </c>
      <c r="E38" s="9" t="n">
        <v>0.1769620958401066</v>
      </c>
      <c r="F38" s="9" t="n">
        <v>-0.0187662398892024</v>
      </c>
    </row>
    <row r="39">
      <c r="A39" s="4" t="inlineStr">
        <is>
          <t>No gold</t>
        </is>
      </c>
      <c r="B39" s="4" t="inlineStr">
        <is>
          <t>Minimum risk</t>
        </is>
      </c>
      <c r="C39" s="4" t="inlineStr">
        <is>
          <t>EFA</t>
        </is>
      </c>
      <c r="D39" s="8" t="n">
        <v>0.2263809391614025</v>
      </c>
      <c r="E39" s="8" t="n">
        <v>0.2134686215901203</v>
      </c>
      <c r="F39" s="8" t="n">
        <v>0.01291231757128228</v>
      </c>
    </row>
    <row r="40">
      <c r="A40" s="5" t="inlineStr">
        <is>
          <t>No gold</t>
        </is>
      </c>
      <c r="B40" s="5" t="inlineStr">
        <is>
          <t>Minimum risk</t>
        </is>
      </c>
      <c r="C40" s="5" t="inlineStr">
        <is>
          <t>EEM</t>
        </is>
      </c>
      <c r="D40" s="9" t="n">
        <v>0.07670483082018123</v>
      </c>
      <c r="E40" s="9" t="n">
        <v>0.05897283012562886</v>
      </c>
      <c r="F40" s="9" t="n">
        <v>0.01773200069455237</v>
      </c>
    </row>
    <row r="41">
      <c r="A41" s="4" t="inlineStr">
        <is>
          <t>No gold</t>
        </is>
      </c>
      <c r="B41" s="4" t="inlineStr">
        <is>
          <t>Minimum risk</t>
        </is>
      </c>
      <c r="C41" s="4" t="inlineStr">
        <is>
          <t>IEF</t>
        </is>
      </c>
      <c r="D41" s="8" t="n">
        <v>0.08523305578520382</v>
      </c>
      <c r="E41" s="8" t="n">
        <v>0.0583348399848905</v>
      </c>
      <c r="F41" s="8" t="n">
        <v>0.02689821580031332</v>
      </c>
    </row>
    <row r="42">
      <c r="A42" s="5" t="inlineStr">
        <is>
          <t>No gold</t>
        </is>
      </c>
      <c r="B42" s="5" t="inlineStr">
        <is>
          <t>Minimum risk</t>
        </is>
      </c>
      <c r="C42" s="5" t="inlineStr">
        <is>
          <t>TLT</t>
        </is>
      </c>
      <c r="D42" s="9" t="n">
        <v>0.002914554213202973</v>
      </c>
      <c r="E42" s="9" t="n">
        <v>0.005750265535606661</v>
      </c>
      <c r="F42" s="9" t="n">
        <v>-0.002835711322403687</v>
      </c>
    </row>
    <row r="43">
      <c r="A43" s="4" t="inlineStr">
        <is>
          <t>No gold</t>
        </is>
      </c>
      <c r="B43" s="4" t="inlineStr">
        <is>
          <t>Minimum risk</t>
        </is>
      </c>
      <c r="C43" s="4" t="inlineStr">
        <is>
          <t>GLD</t>
        </is>
      </c>
      <c r="D43" s="8" t="n">
        <v>0.001619</v>
      </c>
      <c r="E43" s="8" t="n">
        <v>0.2461228391033995</v>
      </c>
      <c r="F43" s="8" t="n">
        <v>-0.2445038391033995</v>
      </c>
    </row>
    <row r="44">
      <c r="A44" s="5" t="inlineStr">
        <is>
          <t>No gold</t>
        </is>
      </c>
      <c r="B44" s="5" t="inlineStr">
        <is>
          <t>Minimum risk</t>
        </is>
      </c>
      <c r="C44" s="5" t="inlineStr">
        <is>
          <t>SHY</t>
        </is>
      </c>
      <c r="D44" s="9" t="n">
        <v>0.01700963670926027</v>
      </c>
      <c r="E44" s="9" t="n">
        <v>0.0151395072019562</v>
      </c>
      <c r="F44" s="9" t="n">
        <v>0.00187012950730407</v>
      </c>
    </row>
    <row r="45">
      <c r="A45" s="4" t="inlineStr">
        <is>
          <t>No gold</t>
        </is>
      </c>
      <c r="B45" s="4" t="inlineStr">
        <is>
          <t>Lower turnover</t>
        </is>
      </c>
      <c r="C45" s="4" t="inlineStr">
        <is>
          <t>SPY</t>
        </is>
      </c>
      <c r="D45" s="8" t="n">
        <v>0.9425559611719156</v>
      </c>
      <c r="E45" s="8" t="n">
        <v>0.7668362049643753</v>
      </c>
      <c r="F45" s="8" t="n">
        <v>0.1757197562075403</v>
      </c>
    </row>
    <row r="46">
      <c r="A46" s="5" t="inlineStr">
        <is>
          <t>No gold</t>
        </is>
      </c>
      <c r="B46" s="5" t="inlineStr">
        <is>
          <t>Lower turnover</t>
        </is>
      </c>
      <c r="C46" s="5" t="inlineStr">
        <is>
          <t>IWM</t>
        </is>
      </c>
      <c r="D46" s="9" t="n">
        <v>0.1598703082554193</v>
      </c>
      <c r="E46" s="9" t="n">
        <v>0.1769620958401066</v>
      </c>
      <c r="F46" s="9" t="n">
        <v>-0.01709178758468735</v>
      </c>
    </row>
    <row r="47">
      <c r="A47" s="4" t="inlineStr">
        <is>
          <t>No gold</t>
        </is>
      </c>
      <c r="B47" s="4" t="inlineStr">
        <is>
          <t>Lower turnover</t>
        </is>
      </c>
      <c r="C47" s="4" t="inlineStr">
        <is>
          <t>EFA</t>
        </is>
      </c>
      <c r="D47" s="8" t="n">
        <v>0.185826149790252</v>
      </c>
      <c r="E47" s="8" t="n">
        <v>0.2134686215901203</v>
      </c>
      <c r="F47" s="8" t="n">
        <v>-0.02764247179986823</v>
      </c>
    </row>
    <row r="48">
      <c r="A48" s="5" t="inlineStr">
        <is>
          <t>No gold</t>
        </is>
      </c>
      <c r="B48" s="5" t="inlineStr">
        <is>
          <t>Lower turnover</t>
        </is>
      </c>
      <c r="C48" s="5" t="inlineStr">
        <is>
          <t>EEM</t>
        </is>
      </c>
      <c r="D48" s="9" t="n">
        <v>0.06983484469301109</v>
      </c>
      <c r="E48" s="9" t="n">
        <v>0.05897283012562886</v>
      </c>
      <c r="F48" s="9" t="n">
        <v>0.01086201456738223</v>
      </c>
    </row>
    <row r="49">
      <c r="A49" s="4" t="inlineStr">
        <is>
          <t>No gold</t>
        </is>
      </c>
      <c r="B49" s="4" t="inlineStr">
        <is>
          <t>Lower turnover</t>
        </is>
      </c>
      <c r="C49" s="4" t="inlineStr">
        <is>
          <t>IEF</t>
        </is>
      </c>
      <c r="D49" s="8" t="n">
        <v>0.07103776971679376</v>
      </c>
      <c r="E49" s="8" t="n">
        <v>0.0583348399848905</v>
      </c>
      <c r="F49" s="8" t="n">
        <v>0.01270292973190326</v>
      </c>
    </row>
    <row r="50">
      <c r="A50" s="5" t="inlineStr">
        <is>
          <t>No gold</t>
        </is>
      </c>
      <c r="B50" s="5" t="inlineStr">
        <is>
          <t>Lower turnover</t>
        </is>
      </c>
      <c r="C50" s="5" t="inlineStr">
        <is>
          <t>TLT</t>
        </is>
      </c>
      <c r="D50" s="9" t="n">
        <v>0.01087323755976851</v>
      </c>
      <c r="E50" s="9" t="n">
        <v>0.005750265535606661</v>
      </c>
      <c r="F50" s="9" t="n">
        <v>0.005122972024161853</v>
      </c>
    </row>
    <row r="51">
      <c r="A51" s="4" t="inlineStr">
        <is>
          <t>No gold</t>
        </is>
      </c>
      <c r="B51" s="4" t="inlineStr">
        <is>
          <t>Lower turnover</t>
        </is>
      </c>
      <c r="C51" s="4" t="inlineStr">
        <is>
          <t>GLD</t>
        </is>
      </c>
      <c r="D51" s="8" t="n">
        <v>0.001619</v>
      </c>
      <c r="E51" s="8" t="n">
        <v>0.2461228391033995</v>
      </c>
      <c r="F51" s="8" t="n">
        <v>-0.2445038391033995</v>
      </c>
    </row>
    <row r="52">
      <c r="A52" s="5" t="inlineStr">
        <is>
          <t>No gold</t>
        </is>
      </c>
      <c r="B52" s="5" t="inlineStr">
        <is>
          <t>Lower turnover</t>
        </is>
      </c>
      <c r="C52" s="5" t="inlineStr">
        <is>
          <t>SHY</t>
        </is>
      </c>
      <c r="D52" s="9" t="n">
        <v>0.01975711929188685</v>
      </c>
      <c r="E52" s="9" t="n">
        <v>0.0151395072019562</v>
      </c>
      <c r="F52" s="9" t="n">
        <v>0.004617612089930645</v>
      </c>
    </row>
    <row r="53">
      <c r="A53" s="4" t="inlineStr">
        <is>
          <t>No emerging markets</t>
        </is>
      </c>
      <c r="B53" s="4" t="inlineStr">
        <is>
          <t>Proportional</t>
        </is>
      </c>
      <c r="C53" s="4" t="inlineStr">
        <is>
          <t>SPY</t>
        </is>
      </c>
      <c r="D53" s="8" t="n">
        <v>0.8147891704055653</v>
      </c>
      <c r="E53" s="8" t="n">
        <v>0.7668362049643753</v>
      </c>
      <c r="F53" s="8" t="n">
        <v>0.04795296544118999</v>
      </c>
    </row>
    <row r="54">
      <c r="A54" s="5" t="inlineStr">
        <is>
          <t>No emerging markets</t>
        </is>
      </c>
      <c r="B54" s="5" t="inlineStr">
        <is>
          <t>Proportional</t>
        </is>
      </c>
      <c r="C54" s="5" t="inlineStr">
        <is>
          <t>IWM</t>
        </is>
      </c>
      <c r="D54" s="9" t="n">
        <v>0.1876247735106619</v>
      </c>
      <c r="E54" s="9" t="n">
        <v>0.1769620958401066</v>
      </c>
      <c r="F54" s="9" t="n">
        <v>0.01066267767055529</v>
      </c>
    </row>
    <row r="55">
      <c r="A55" s="4" t="inlineStr">
        <is>
          <t>No emerging markets</t>
        </is>
      </c>
      <c r="B55" s="4" t="inlineStr">
        <is>
          <t>Proportional</t>
        </is>
      </c>
      <c r="C55" s="4" t="inlineStr">
        <is>
          <t>EFA</t>
        </is>
      </c>
      <c r="D55" s="8" t="n">
        <v>0.2289653343326435</v>
      </c>
      <c r="E55" s="8" t="n">
        <v>0.2134686215901203</v>
      </c>
      <c r="F55" s="8" t="n">
        <v>0.01549671274252323</v>
      </c>
    </row>
    <row r="56">
      <c r="A56" s="5" t="inlineStr">
        <is>
          <t>No emerging markets</t>
        </is>
      </c>
      <c r="B56" s="5" t="inlineStr">
        <is>
          <t>Proportional</t>
        </is>
      </c>
      <c r="C56" s="5" t="inlineStr">
        <is>
          <t>EEM</t>
        </is>
      </c>
      <c r="D56" s="9" t="n">
        <v>-0.0019201</v>
      </c>
      <c r="E56" s="9" t="n">
        <v>0.05897283012562886</v>
      </c>
      <c r="F56" s="9" t="n">
        <v>-0.06089293012562886</v>
      </c>
    </row>
    <row r="57">
      <c r="A57" s="4" t="inlineStr">
        <is>
          <t>No emerging markets</t>
        </is>
      </c>
      <c r="B57" s="4" t="inlineStr">
        <is>
          <t>Proportional</t>
        </is>
      </c>
      <c r="C57" s="4" t="inlineStr">
        <is>
          <t>IEF</t>
        </is>
      </c>
      <c r="D57" s="8" t="n">
        <v>0.0614468908954223</v>
      </c>
      <c r="E57" s="8" t="n">
        <v>0.0583348399848905</v>
      </c>
      <c r="F57" s="8" t="n">
        <v>0.003112050910531794</v>
      </c>
    </row>
    <row r="58">
      <c r="A58" s="5" t="inlineStr">
        <is>
          <t>No emerging markets</t>
        </is>
      </c>
      <c r="B58" s="5" t="inlineStr">
        <is>
          <t>Proportional</t>
        </is>
      </c>
      <c r="C58" s="5" t="inlineStr">
        <is>
          <t>TLT</t>
        </is>
      </c>
      <c r="D58" s="9" t="n">
        <v>0.005858322343224703</v>
      </c>
      <c r="E58" s="9" t="n">
        <v>0.005750265535606661</v>
      </c>
      <c r="F58" s="9" t="n">
        <v>0.0001080568076180424</v>
      </c>
    </row>
    <row r="59">
      <c r="A59" s="4" t="inlineStr">
        <is>
          <t>No emerging markets</t>
        </is>
      </c>
      <c r="B59" s="4" t="inlineStr">
        <is>
          <t>Proportional</t>
        </is>
      </c>
      <c r="C59" s="4" t="inlineStr">
        <is>
          <t>GLD</t>
        </is>
      </c>
      <c r="D59" s="8" t="n">
        <v>0.262965395039162</v>
      </c>
      <c r="E59" s="8" t="n">
        <v>0.2461228391033995</v>
      </c>
      <c r="F59" s="8" t="n">
        <v>0.01684255593576248</v>
      </c>
    </row>
    <row r="60">
      <c r="A60" s="5" t="inlineStr">
        <is>
          <t>No emerging markets</t>
        </is>
      </c>
      <c r="B60" s="5" t="inlineStr">
        <is>
          <t>Proportional</t>
        </is>
      </c>
      <c r="C60" s="5" t="inlineStr">
        <is>
          <t>SHY</t>
        </is>
      </c>
      <c r="D60" s="9" t="n">
        <v>0.01614382824924408</v>
      </c>
      <c r="E60" s="9" t="n">
        <v>0.0151395072019562</v>
      </c>
      <c r="F60" s="9" t="n">
        <v>0.001004321047287879</v>
      </c>
    </row>
    <row r="61">
      <c r="A61" s="4" t="inlineStr">
        <is>
          <t>No emerging markets</t>
        </is>
      </c>
      <c r="B61" s="4" t="inlineStr">
        <is>
          <t>Minimum risk</t>
        </is>
      </c>
      <c r="C61" s="4" t="inlineStr">
        <is>
          <t>SPY</t>
        </is>
      </c>
      <c r="D61" s="8" t="n">
        <v>0.8025305247508785</v>
      </c>
      <c r="E61" s="8" t="n">
        <v>0.7668362049643753</v>
      </c>
      <c r="F61" s="8" t="n">
        <v>0.03569431978650317</v>
      </c>
    </row>
    <row r="62">
      <c r="A62" s="5" t="inlineStr">
        <is>
          <t>No emerging markets</t>
        </is>
      </c>
      <c r="B62" s="5" t="inlineStr">
        <is>
          <t>Minimum risk</t>
        </is>
      </c>
      <c r="C62" s="5" t="inlineStr">
        <is>
          <t>IWM</t>
        </is>
      </c>
      <c r="D62" s="9" t="n">
        <v>0.1810177905508809</v>
      </c>
      <c r="E62" s="9" t="n">
        <v>0.1769620958401066</v>
      </c>
      <c r="F62" s="9" t="n">
        <v>0.004055694710774299</v>
      </c>
    </row>
    <row r="63">
      <c r="A63" s="4" t="inlineStr">
        <is>
          <t>No emerging markets</t>
        </is>
      </c>
      <c r="B63" s="4" t="inlineStr">
        <is>
          <t>Minimum risk</t>
        </is>
      </c>
      <c r="C63" s="4" t="inlineStr">
        <is>
          <t>EFA</t>
        </is>
      </c>
      <c r="D63" s="8" t="n">
        <v>0.2684612642706993</v>
      </c>
      <c r="E63" s="8" t="n">
        <v>0.2134686215901203</v>
      </c>
      <c r="F63" s="8" t="n">
        <v>0.05499264268057902</v>
      </c>
    </row>
    <row r="64">
      <c r="A64" s="5" t="inlineStr">
        <is>
          <t>No emerging markets</t>
        </is>
      </c>
      <c r="B64" s="5" t="inlineStr">
        <is>
          <t>Minimum risk</t>
        </is>
      </c>
      <c r="C64" s="5" t="inlineStr">
        <is>
          <t>EEM</t>
        </is>
      </c>
      <c r="D64" s="9" t="n">
        <v>-0.0019201</v>
      </c>
      <c r="E64" s="9" t="n">
        <v>0.05897283012562886</v>
      </c>
      <c r="F64" s="9" t="n">
        <v>-0.06089293012562886</v>
      </c>
    </row>
    <row r="65">
      <c r="A65" s="4" t="inlineStr">
        <is>
          <t>No emerging markets</t>
        </is>
      </c>
      <c r="B65" s="4" t="inlineStr">
        <is>
          <t>Minimum risk</t>
        </is>
      </c>
      <c r="C65" s="4" t="inlineStr">
        <is>
          <t>IEF</t>
        </is>
      </c>
      <c r="D65" s="8" t="n">
        <v>0.05867850934438678</v>
      </c>
      <c r="E65" s="8" t="n">
        <v>0.0583348399848905</v>
      </c>
      <c r="F65" s="8" t="n">
        <v>0.0003436693594962778</v>
      </c>
    </row>
    <row r="66">
      <c r="A66" s="5" t="inlineStr">
        <is>
          <t>No emerging markets</t>
        </is>
      </c>
      <c r="B66" s="5" t="inlineStr">
        <is>
          <t>Minimum risk</t>
        </is>
      </c>
      <c r="C66" s="5" t="inlineStr">
        <is>
          <t>TLT</t>
        </is>
      </c>
      <c r="D66" s="9" t="n">
        <v>0.005645668890617152</v>
      </c>
      <c r="E66" s="9" t="n">
        <v>0.005750265535606661</v>
      </c>
      <c r="F66" s="9" t="n">
        <v>-0.0001045966449895082</v>
      </c>
    </row>
    <row r="67">
      <c r="A67" s="4" t="inlineStr">
        <is>
          <t>No emerging markets</t>
        </is>
      </c>
      <c r="B67" s="4" t="inlineStr">
        <is>
          <t>Minimum risk</t>
        </is>
      </c>
      <c r="C67" s="4" t="inlineStr">
        <is>
          <t>GLD</t>
        </is>
      </c>
      <c r="D67" s="8" t="n">
        <v>0.2692995130444354</v>
      </c>
      <c r="E67" s="8" t="n">
        <v>0.2461228391033995</v>
      </c>
      <c r="F67" s="8" t="n">
        <v>0.02317667394103592</v>
      </c>
    </row>
    <row r="68">
      <c r="A68" s="5" t="inlineStr">
        <is>
          <t>No emerging markets</t>
        </is>
      </c>
      <c r="B68" s="5" t="inlineStr">
        <is>
          <t>Minimum risk</t>
        </is>
      </c>
      <c r="C68" s="5" t="inlineStr">
        <is>
          <t>SHY</t>
        </is>
      </c>
      <c r="D68" s="9" t="n">
        <v>0.01515692846517483</v>
      </c>
      <c r="E68" s="9" t="n">
        <v>0.0151395072019562</v>
      </c>
      <c r="F68" s="9" t="n">
        <v>1.742126321862582e-05</v>
      </c>
    </row>
    <row r="69">
      <c r="A69" s="4" t="inlineStr">
        <is>
          <t>No emerging markets</t>
        </is>
      </c>
      <c r="B69" s="4" t="inlineStr">
        <is>
          <t>Lower turnover</t>
        </is>
      </c>
      <c r="C69" s="4" t="inlineStr">
        <is>
          <t>SPY</t>
        </is>
      </c>
      <c r="D69" s="8" t="n">
        <v>0.9707276302031296</v>
      </c>
      <c r="E69" s="8" t="n">
        <v>0.7668362049643753</v>
      </c>
      <c r="F69" s="8" t="n">
        <v>0.2038914252387543</v>
      </c>
    </row>
    <row r="70">
      <c r="A70" s="5" t="inlineStr">
        <is>
          <t>No emerging markets</t>
        </is>
      </c>
      <c r="B70" s="5" t="inlineStr">
        <is>
          <t>Lower turnover</t>
        </is>
      </c>
      <c r="C70" s="5" t="inlineStr">
        <is>
          <t>IWM</t>
        </is>
      </c>
      <c r="D70" s="9" t="n">
        <v>0.1800639417910088</v>
      </c>
      <c r="E70" s="9" t="n">
        <v>0.1769620958401066</v>
      </c>
      <c r="F70" s="9" t="n">
        <v>0.003101845950902155</v>
      </c>
    </row>
    <row r="71">
      <c r="A71" s="4" t="inlineStr">
        <is>
          <t>No emerging markets</t>
        </is>
      </c>
      <c r="B71" s="4" t="inlineStr">
        <is>
          <t>Lower turnover</t>
        </is>
      </c>
      <c r="C71" s="4" t="inlineStr">
        <is>
          <t>EFA</t>
        </is>
      </c>
      <c r="D71" s="8" t="n">
        <v>0.2243614208799706</v>
      </c>
      <c r="E71" s="8" t="n">
        <v>0.2134686215901203</v>
      </c>
      <c r="F71" s="8" t="n">
        <v>0.01089279928985032</v>
      </c>
    </row>
    <row r="72">
      <c r="A72" s="5" t="inlineStr">
        <is>
          <t>No emerging markets</t>
        </is>
      </c>
      <c r="B72" s="5" t="inlineStr">
        <is>
          <t>Lower turnover</t>
        </is>
      </c>
      <c r="C72" s="5" t="inlineStr">
        <is>
          <t>EEM</t>
        </is>
      </c>
      <c r="D72" s="9" t="n">
        <v>-0.0019201</v>
      </c>
      <c r="E72" s="9" t="n">
        <v>0.05897283012562886</v>
      </c>
      <c r="F72" s="9" t="n">
        <v>-0.06089293012562886</v>
      </c>
    </row>
    <row r="73">
      <c r="A73" s="4" t="inlineStr">
        <is>
          <t>No emerging markets</t>
        </is>
      </c>
      <c r="B73" s="4" t="inlineStr">
        <is>
          <t>Lower turnover</t>
        </is>
      </c>
      <c r="C73" s="4" t="inlineStr">
        <is>
          <t>IEF</t>
        </is>
      </c>
      <c r="D73" s="8" t="n">
        <v>0.03411989559731103</v>
      </c>
      <c r="E73" s="8" t="n">
        <v>0.0583348399848905</v>
      </c>
      <c r="F73" s="8" t="n">
        <v>-0.02421494438757947</v>
      </c>
    </row>
    <row r="74">
      <c r="A74" s="5" t="inlineStr">
        <is>
          <t>No emerging markets</t>
        </is>
      </c>
      <c r="B74" s="5" t="inlineStr">
        <is>
          <t>Lower turnover</t>
        </is>
      </c>
      <c r="C74" s="5" t="inlineStr">
        <is>
          <t>TLT</t>
        </is>
      </c>
      <c r="D74" s="9" t="n">
        <v>0.01899337731236782</v>
      </c>
      <c r="E74" s="9" t="n">
        <v>0.005750265535606661</v>
      </c>
      <c r="F74" s="9" t="n">
        <v>0.01324311177676116</v>
      </c>
    </row>
    <row r="75">
      <c r="A75" s="4" t="inlineStr">
        <is>
          <t>No emerging markets</t>
        </is>
      </c>
      <c r="B75" s="4" t="inlineStr">
        <is>
          <t>Lower turnover</t>
        </is>
      </c>
      <c r="C75" s="4" t="inlineStr">
        <is>
          <t>GLD</t>
        </is>
      </c>
      <c r="D75" s="8" t="n">
        <v>0.3253887790186581</v>
      </c>
      <c r="E75" s="8" t="n">
        <v>0.2461228391033995</v>
      </c>
      <c r="F75" s="8" t="n">
        <v>0.07926593991525863</v>
      </c>
    </row>
    <row r="76">
      <c r="A76" s="5" t="inlineStr">
        <is>
          <t>No emerging markets</t>
        </is>
      </c>
      <c r="B76" s="5" t="inlineStr">
        <is>
          <t>Lower turnover</t>
        </is>
      </c>
      <c r="C76" s="5" t="inlineStr">
        <is>
          <t>SHY</t>
        </is>
      </c>
      <c r="D76" s="9" t="n">
        <v>0.01385091713738311</v>
      </c>
      <c r="E76" s="9" t="n">
        <v>0.0151395072019562</v>
      </c>
      <c r="F76" s="9" t="n">
        <v>-0.001288590064573089</v>
      </c>
    </row>
    <row r="77">
      <c r="A77" s="4" t="inlineStr">
        <is>
          <t>No long Treasuries</t>
        </is>
      </c>
      <c r="B77" s="4" t="inlineStr">
        <is>
          <t>Proportional</t>
        </is>
      </c>
      <c r="C77" s="4" t="inlineStr">
        <is>
          <t>SPY</t>
        </is>
      </c>
      <c r="D77" s="8" t="n">
        <v>0.8071597501926342</v>
      </c>
      <c r="E77" s="8" t="n">
        <v>0.7668362049643753</v>
      </c>
      <c r="F77" s="8" t="n">
        <v>0.04032354522825887</v>
      </c>
    </row>
    <row r="78">
      <c r="A78" s="5" t="inlineStr">
        <is>
          <t>No long Treasuries</t>
        </is>
      </c>
      <c r="B78" s="5" t="inlineStr">
        <is>
          <t>Proportional</t>
        </is>
      </c>
      <c r="C78" s="5" t="inlineStr">
        <is>
          <t>IWM</t>
        </is>
      </c>
      <c r="D78" s="9" t="n">
        <v>0.1851179504856676</v>
      </c>
      <c r="E78" s="9" t="n">
        <v>0.1769620958401066</v>
      </c>
      <c r="F78" s="9" t="n">
        <v>0.008155854645560984</v>
      </c>
    </row>
    <row r="79">
      <c r="A79" s="4" t="inlineStr">
        <is>
          <t>No long Treasuries</t>
        </is>
      </c>
      <c r="B79" s="4" t="inlineStr">
        <is>
          <t>Proportional</t>
        </is>
      </c>
      <c r="C79" s="4" t="inlineStr">
        <is>
          <t>EFA</t>
        </is>
      </c>
      <c r="D79" s="8" t="n">
        <v>0.2269183365256267</v>
      </c>
      <c r="E79" s="8" t="n">
        <v>0.2134686215901203</v>
      </c>
      <c r="F79" s="8" t="n">
        <v>0.01344971493550648</v>
      </c>
    </row>
    <row r="80">
      <c r="A80" s="5" t="inlineStr">
        <is>
          <t>No long Treasuries</t>
        </is>
      </c>
      <c r="B80" s="5" t="inlineStr">
        <is>
          <t>Proportional</t>
        </is>
      </c>
      <c r="C80" s="5" t="inlineStr">
        <is>
          <t>EEM</t>
        </is>
      </c>
      <c r="D80" s="9" t="n">
        <v>0.06250678535165581</v>
      </c>
      <c r="E80" s="9" t="n">
        <v>0.05897283012562886</v>
      </c>
      <c r="F80" s="9" t="n">
        <v>0.003533955226026952</v>
      </c>
    </row>
    <row r="81">
      <c r="A81" s="4" t="inlineStr">
        <is>
          <t>No long Treasuries</t>
        </is>
      </c>
      <c r="B81" s="4" t="inlineStr">
        <is>
          <t>Proportional</t>
        </is>
      </c>
      <c r="C81" s="4" t="inlineStr">
        <is>
          <t>IEF</t>
        </is>
      </c>
      <c r="D81" s="8" t="n">
        <v>0.06186075124276445</v>
      </c>
      <c r="E81" s="8" t="n">
        <v>0.0583348399848905</v>
      </c>
      <c r="F81" s="8" t="n">
        <v>0.003525911257873951</v>
      </c>
    </row>
    <row r="82">
      <c r="A82" s="5" t="inlineStr">
        <is>
          <t>No long Treasuries</t>
        </is>
      </c>
      <c r="B82" s="5" t="inlineStr">
        <is>
          <t>Proportional</t>
        </is>
      </c>
      <c r="C82" s="5" t="inlineStr">
        <is>
          <t>TLT</t>
        </is>
      </c>
      <c r="D82" s="9" t="n">
        <v>0.00015215</v>
      </c>
      <c r="E82" s="9" t="n">
        <v>0.005750265535606661</v>
      </c>
      <c r="F82" s="9" t="n">
        <v>-0.00559811553560666</v>
      </c>
    </row>
    <row r="83">
      <c r="A83" s="4" t="inlineStr">
        <is>
          <t>No long Treasuries</t>
        </is>
      </c>
      <c r="B83" s="4" t="inlineStr">
        <is>
          <t>Proportional</t>
        </is>
      </c>
      <c r="C83" s="4" t="inlineStr">
        <is>
          <t>GLD</t>
        </is>
      </c>
      <c r="D83" s="8" t="n">
        <v>0.2624677852782508</v>
      </c>
      <c r="E83" s="8" t="n">
        <v>0.2461228391033995</v>
      </c>
      <c r="F83" s="8" t="n">
        <v>0.01634494617485124</v>
      </c>
    </row>
    <row r="84">
      <c r="A84" s="5" t="inlineStr">
        <is>
          <t>No long Treasuries</t>
        </is>
      </c>
      <c r="B84" s="5" t="inlineStr">
        <is>
          <t>Proportional</t>
        </is>
      </c>
      <c r="C84" s="5" t="inlineStr">
        <is>
          <t>SHY</t>
        </is>
      </c>
      <c r="D84" s="9" t="n">
        <v>0.01617108302844635</v>
      </c>
      <c r="E84" s="9" t="n">
        <v>0.0151395072019562</v>
      </c>
      <c r="F84" s="9" t="n">
        <v>0.001031575826490149</v>
      </c>
    </row>
    <row r="85">
      <c r="A85" s="4" t="inlineStr">
        <is>
          <t>No long Treasuries</t>
        </is>
      </c>
      <c r="B85" s="4" t="inlineStr">
        <is>
          <t>Minimum risk</t>
        </is>
      </c>
      <c r="C85" s="4" t="inlineStr">
        <is>
          <t>SPY</t>
        </is>
      </c>
      <c r="D85" s="8" t="n">
        <v>0.7519888008157273</v>
      </c>
      <c r="E85" s="8" t="n">
        <v>0.7668362049643753</v>
      </c>
      <c r="F85" s="8" t="n">
        <v>-0.01484740414864805</v>
      </c>
    </row>
    <row r="86">
      <c r="A86" s="5" t="inlineStr">
        <is>
          <t>No long Treasuries</t>
        </is>
      </c>
      <c r="B86" s="5" t="inlineStr">
        <is>
          <t>Minimum risk</t>
        </is>
      </c>
      <c r="C86" s="5" t="inlineStr">
        <is>
          <t>IWM</t>
        </is>
      </c>
      <c r="D86" s="9" t="n">
        <v>0.1778048890165744</v>
      </c>
      <c r="E86" s="9" t="n">
        <v>0.1769620958401066</v>
      </c>
      <c r="F86" s="9" t="n">
        <v>0.0008427931764677932</v>
      </c>
    </row>
    <row r="87">
      <c r="A87" s="4" t="inlineStr">
        <is>
          <t>No long Treasuries</t>
        </is>
      </c>
      <c r="B87" s="4" t="inlineStr">
        <is>
          <t>Minimum risk</t>
        </is>
      </c>
      <c r="C87" s="4" t="inlineStr">
        <is>
          <t>EFA</t>
        </is>
      </c>
      <c r="D87" s="8" t="n">
        <v>0.2098754733023783</v>
      </c>
      <c r="E87" s="8" t="n">
        <v>0.2134686215901203</v>
      </c>
      <c r="F87" s="8" t="n">
        <v>-0.00359314828774196</v>
      </c>
    </row>
    <row r="88">
      <c r="A88" s="5" t="inlineStr">
        <is>
          <t>No long Treasuries</t>
        </is>
      </c>
      <c r="B88" s="5" t="inlineStr">
        <is>
          <t>Minimum risk</t>
        </is>
      </c>
      <c r="C88" s="5" t="inlineStr">
        <is>
          <t>EEM</t>
        </is>
      </c>
      <c r="D88" s="9" t="n">
        <v>0.05921600491888479</v>
      </c>
      <c r="E88" s="9" t="n">
        <v>0.05897283012562886</v>
      </c>
      <c r="F88" s="9" t="n">
        <v>0.0002431747932559319</v>
      </c>
    </row>
    <row r="89">
      <c r="A89" s="4" t="inlineStr">
        <is>
          <t>No long Treasuries</t>
        </is>
      </c>
      <c r="B89" s="4" t="inlineStr">
        <is>
          <t>Minimum risk</t>
        </is>
      </c>
      <c r="C89" s="4" t="inlineStr">
        <is>
          <t>IEF</t>
        </is>
      </c>
      <c r="D89" s="8" t="n">
        <v>0.09002486461360458</v>
      </c>
      <c r="E89" s="8" t="n">
        <v>0.0583348399848905</v>
      </c>
      <c r="F89" s="8" t="n">
        <v>0.03169002462871408</v>
      </c>
    </row>
    <row r="90">
      <c r="A90" s="5" t="inlineStr">
        <is>
          <t>No long Treasuries</t>
        </is>
      </c>
      <c r="B90" s="5" t="inlineStr">
        <is>
          <t>Minimum risk</t>
        </is>
      </c>
      <c r="C90" s="5" t="inlineStr">
        <is>
          <t>TLT</t>
        </is>
      </c>
      <c r="D90" s="9" t="n">
        <v>0.00015215</v>
      </c>
      <c r="E90" s="9" t="n">
        <v>0.005750265535606661</v>
      </c>
      <c r="F90" s="9" t="n">
        <v>-0.00559811553560666</v>
      </c>
    </row>
    <row r="91">
      <c r="A91" s="4" t="inlineStr">
        <is>
          <t>No long Treasuries</t>
        </is>
      </c>
      <c r="B91" s="4" t="inlineStr">
        <is>
          <t>Minimum risk</t>
        </is>
      </c>
      <c r="C91" s="4" t="inlineStr">
        <is>
          <t>GLD</t>
        </is>
      </c>
      <c r="D91" s="8" t="n">
        <v>0.24108968333001</v>
      </c>
      <c r="E91" s="8" t="n">
        <v>0.2461228391033995</v>
      </c>
      <c r="F91" s="8" t="n">
        <v>-0.005033155773389475</v>
      </c>
    </row>
    <row r="92">
      <c r="A92" s="5" t="inlineStr">
        <is>
          <t>No long Treasuries</t>
        </is>
      </c>
      <c r="B92" s="5" t="inlineStr">
        <is>
          <t>Minimum risk</t>
        </is>
      </c>
      <c r="C92" s="5" t="inlineStr">
        <is>
          <t>SHY</t>
        </is>
      </c>
      <c r="D92" s="9" t="n">
        <v>0.00015765570889323</v>
      </c>
      <c r="E92" s="9" t="n">
        <v>0.0151395072019562</v>
      </c>
      <c r="F92" s="9" t="n">
        <v>-0.01498185149306297</v>
      </c>
    </row>
    <row r="93">
      <c r="A93" s="4" t="inlineStr">
        <is>
          <t>No long Treasuries</t>
        </is>
      </c>
      <c r="B93" s="4" t="inlineStr">
        <is>
          <t>Lower turnover</t>
        </is>
      </c>
      <c r="C93" s="4" t="inlineStr">
        <is>
          <t>SPY</t>
        </is>
      </c>
      <c r="D93" s="8" t="n">
        <v>0.8582207668145045</v>
      </c>
      <c r="E93" s="8" t="n">
        <v>0.7668362049643753</v>
      </c>
      <c r="F93" s="8" t="n">
        <v>0.09138456185012922</v>
      </c>
    </row>
    <row r="94">
      <c r="A94" s="5" t="inlineStr">
        <is>
          <t>No long Treasuries</t>
        </is>
      </c>
      <c r="B94" s="5" t="inlineStr">
        <is>
          <t>Lower turnover</t>
        </is>
      </c>
      <c r="C94" s="5" t="inlineStr">
        <is>
          <t>IWM</t>
        </is>
      </c>
      <c r="D94" s="9" t="n">
        <v>0.180099158295092</v>
      </c>
      <c r="E94" s="9" t="n">
        <v>0.1769620958401066</v>
      </c>
      <c r="F94" s="9" t="n">
        <v>0.003137062454985379</v>
      </c>
    </row>
    <row r="95">
      <c r="A95" s="4" t="inlineStr">
        <is>
          <t>No long Treasuries</t>
        </is>
      </c>
      <c r="B95" s="4" t="inlineStr">
        <is>
          <t>Lower turnover</t>
        </is>
      </c>
      <c r="C95" s="4" t="inlineStr">
        <is>
          <t>EFA</t>
        </is>
      </c>
      <c r="D95" s="8" t="n">
        <v>0.1632032336671544</v>
      </c>
      <c r="E95" s="8" t="n">
        <v>0.2134686215901203</v>
      </c>
      <c r="F95" s="8" t="n">
        <v>-0.05026538792296581</v>
      </c>
    </row>
    <row r="96">
      <c r="A96" s="5" t="inlineStr">
        <is>
          <t>No long Treasuries</t>
        </is>
      </c>
      <c r="B96" s="5" t="inlineStr">
        <is>
          <t>Lower turnover</t>
        </is>
      </c>
      <c r="C96" s="5" t="inlineStr">
        <is>
          <t>EEM</t>
        </is>
      </c>
      <c r="D96" s="9" t="n">
        <v>0.05965791666702852</v>
      </c>
      <c r="E96" s="9" t="n">
        <v>0.05897283012562886</v>
      </c>
      <c r="F96" s="9" t="n">
        <v>0.0006850865413996626</v>
      </c>
    </row>
    <row r="97">
      <c r="A97" s="4" t="inlineStr">
        <is>
          <t>No long Treasuries</t>
        </is>
      </c>
      <c r="B97" s="4" t="inlineStr">
        <is>
          <t>Lower turnover</t>
        </is>
      </c>
      <c r="C97" s="4" t="inlineStr">
        <is>
          <t>IEF</t>
        </is>
      </c>
      <c r="D97" s="8" t="n">
        <v>0.0723531067579814</v>
      </c>
      <c r="E97" s="8" t="n">
        <v>0.0583348399848905</v>
      </c>
      <c r="F97" s="8" t="n">
        <v>0.0140182667730909</v>
      </c>
    </row>
    <row r="98">
      <c r="A98" s="5" t="inlineStr">
        <is>
          <t>No long Treasuries</t>
        </is>
      </c>
      <c r="B98" s="5" t="inlineStr">
        <is>
          <t>Lower turnover</t>
        </is>
      </c>
      <c r="C98" s="5" t="inlineStr">
        <is>
          <t>TLT</t>
        </is>
      </c>
      <c r="D98" s="9" t="n">
        <v>0.00015215</v>
      </c>
      <c r="E98" s="9" t="n">
        <v>0.005750265535606661</v>
      </c>
      <c r="F98" s="9" t="n">
        <v>-0.00559811553560666</v>
      </c>
    </row>
    <row r="99">
      <c r="A99" s="4" t="inlineStr">
        <is>
          <t>No long Treasuries</t>
        </is>
      </c>
      <c r="B99" s="4" t="inlineStr">
        <is>
          <t>Lower turnover</t>
        </is>
      </c>
      <c r="C99" s="4" t="inlineStr">
        <is>
          <t>GLD</t>
        </is>
      </c>
      <c r="D99" s="8" t="n">
        <v>0.2802535707128018</v>
      </c>
      <c r="E99" s="8" t="n">
        <v>0.2461228391033995</v>
      </c>
      <c r="F99" s="8" t="n">
        <v>0.03413073160940225</v>
      </c>
    </row>
    <row r="100">
      <c r="A100" s="5" t="inlineStr">
        <is>
          <t>No long Treasuries</t>
        </is>
      </c>
      <c r="B100" s="5" t="inlineStr">
        <is>
          <t>Lower turnover</t>
        </is>
      </c>
      <c r="C100" s="5" t="inlineStr">
        <is>
          <t>SHY</t>
        </is>
      </c>
      <c r="D100" s="9" t="n">
        <v>0.009684084093325962</v>
      </c>
      <c r="E100" s="9" t="n">
        <v>0.0151395072019562</v>
      </c>
      <c r="F100" s="9" t="n">
        <v>-0.005455423108630241</v>
      </c>
    </row>
    <row r="101">
      <c r="A101" s="4" t="inlineStr">
        <is>
          <t>10% short Treasuries</t>
        </is>
      </c>
      <c r="B101" s="4" t="inlineStr">
        <is>
          <t>Proportional</t>
        </is>
      </c>
      <c r="C101" s="4" t="inlineStr">
        <is>
          <t>SPY</t>
        </is>
      </c>
      <c r="D101" s="8" t="n">
        <v>0.7106349597757761</v>
      </c>
      <c r="E101" s="8" t="n">
        <v>0.7668362049643753</v>
      </c>
      <c r="F101" s="8" t="n">
        <v>-0.05620124518859926</v>
      </c>
    </row>
    <row r="102">
      <c r="A102" s="5" t="inlineStr">
        <is>
          <t>10% short Treasuries</t>
        </is>
      </c>
      <c r="B102" s="5" t="inlineStr">
        <is>
          <t>Proportional</t>
        </is>
      </c>
      <c r="C102" s="5" t="inlineStr">
        <is>
          <t>IWM</t>
        </is>
      </c>
      <c r="D102" s="9" t="n">
        <v>0.164055681314998</v>
      </c>
      <c r="E102" s="9" t="n">
        <v>0.1769620958401066</v>
      </c>
      <c r="F102" s="9" t="n">
        <v>-0.01290641452510857</v>
      </c>
    </row>
    <row r="103">
      <c r="A103" s="4" t="inlineStr">
        <is>
          <t>10% short Treasuries</t>
        </is>
      </c>
      <c r="B103" s="4" t="inlineStr">
        <is>
          <t>Proportional</t>
        </is>
      </c>
      <c r="C103" s="4" t="inlineStr">
        <is>
          <t>EFA</t>
        </is>
      </c>
      <c r="D103" s="8" t="n">
        <v>0.198471421020839</v>
      </c>
      <c r="E103" s="8" t="n">
        <v>0.2134686215901203</v>
      </c>
      <c r="F103" s="8" t="n">
        <v>-0.0149972005692813</v>
      </c>
    </row>
    <row r="104">
      <c r="A104" s="5" t="inlineStr">
        <is>
          <t>10% short Treasuries</t>
        </is>
      </c>
      <c r="B104" s="5" t="inlineStr">
        <is>
          <t>Proportional</t>
        </is>
      </c>
      <c r="C104" s="5" t="inlineStr">
        <is>
          <t>EEM</t>
        </is>
      </c>
      <c r="D104" s="9" t="n">
        <v>0.0545401032414923</v>
      </c>
      <c r="E104" s="9" t="n">
        <v>0.05897283012562886</v>
      </c>
      <c r="F104" s="9" t="n">
        <v>-0.004432726884136554</v>
      </c>
    </row>
    <row r="105">
      <c r="A105" s="4" t="inlineStr">
        <is>
          <t>10% short Treasuries</t>
        </is>
      </c>
      <c r="B105" s="4" t="inlineStr">
        <is>
          <t>Proportional</t>
        </is>
      </c>
      <c r="C105" s="4" t="inlineStr">
        <is>
          <t>IEF</t>
        </is>
      </c>
      <c r="D105" s="8" t="n">
        <v>0.05452818796154955</v>
      </c>
      <c r="E105" s="8" t="n">
        <v>0.0583348399848905</v>
      </c>
      <c r="F105" s="8" t="n">
        <v>-0.003806652023340948</v>
      </c>
    </row>
    <row r="106">
      <c r="A106" s="5" t="inlineStr">
        <is>
          <t>10% short Treasuries</t>
        </is>
      </c>
      <c r="B106" s="5" t="inlineStr">
        <is>
          <t>Proportional</t>
        </is>
      </c>
      <c r="C106" s="5" t="inlineStr">
        <is>
          <t>TLT</t>
        </is>
      </c>
      <c r="D106" s="9" t="n">
        <v>0.005970550683095518</v>
      </c>
      <c r="E106" s="9" t="n">
        <v>0.005750265535606661</v>
      </c>
      <c r="F106" s="9" t="n">
        <v>0.0002202851474888577</v>
      </c>
    </row>
    <row r="107">
      <c r="A107" s="4" t="inlineStr">
        <is>
          <t>10% short Treasuries</t>
        </is>
      </c>
      <c r="B107" s="4" t="inlineStr">
        <is>
          <t>Proportional</t>
        </is>
      </c>
      <c r="C107" s="4" t="inlineStr">
        <is>
          <t>GLD</t>
        </is>
      </c>
      <c r="D107" s="8" t="n">
        <v>0.2268822814365044</v>
      </c>
      <c r="E107" s="8" t="n">
        <v>0.2461228391033995</v>
      </c>
      <c r="F107" s="8" t="n">
        <v>-0.01924055766689514</v>
      </c>
    </row>
    <row r="108">
      <c r="A108" s="5" t="inlineStr">
        <is>
          <t>10% short Treasuries</t>
        </is>
      </c>
      <c r="B108" s="5" t="inlineStr">
        <is>
          <t>Proportional</t>
        </is>
      </c>
      <c r="C108" s="5" t="inlineStr">
        <is>
          <t>SHY</t>
        </is>
      </c>
      <c r="D108" s="9" t="n">
        <v>0.02950736545526939</v>
      </c>
      <c r="E108" s="9" t="n">
        <v>0.0151395072019562</v>
      </c>
      <c r="F108" s="9" t="n">
        <v>0.01436785825331319</v>
      </c>
    </row>
    <row r="109">
      <c r="A109" s="4" t="inlineStr">
        <is>
          <t>10% short Treasuries</t>
        </is>
      </c>
      <c r="B109" s="4" t="inlineStr">
        <is>
          <t>Minimum risk</t>
        </is>
      </c>
      <c r="C109" s="4" t="inlineStr">
        <is>
          <t>SPY</t>
        </is>
      </c>
      <c r="D109" s="8" t="n">
        <v>0.7450451773971472</v>
      </c>
      <c r="E109" s="8" t="n">
        <v>0.7668362049643753</v>
      </c>
      <c r="F109" s="8" t="n">
        <v>-0.02179102756722817</v>
      </c>
    </row>
    <row r="110">
      <c r="A110" s="5" t="inlineStr">
        <is>
          <t>10% short Treasuries</t>
        </is>
      </c>
      <c r="B110" s="5" t="inlineStr">
        <is>
          <t>Minimum risk</t>
        </is>
      </c>
      <c r="C110" s="5" t="inlineStr">
        <is>
          <t>IWM</t>
        </is>
      </c>
      <c r="D110" s="9" t="n">
        <v>0.1766290949412729</v>
      </c>
      <c r="E110" s="9" t="n">
        <v>0.1769620958401066</v>
      </c>
      <c r="F110" s="9" t="n">
        <v>-0.0003330008988336741</v>
      </c>
    </row>
    <row r="111">
      <c r="A111" s="4" t="inlineStr">
        <is>
          <t>10% short Treasuries</t>
        </is>
      </c>
      <c r="B111" s="4" t="inlineStr">
        <is>
          <t>Minimum risk</t>
        </is>
      </c>
      <c r="C111" s="4" t="inlineStr">
        <is>
          <t>EFA</t>
        </is>
      </c>
      <c r="D111" s="8" t="n">
        <v>0.2123017309699518</v>
      </c>
      <c r="E111" s="8" t="n">
        <v>0.2134686215901203</v>
      </c>
      <c r="F111" s="8" t="n">
        <v>-0.001166890620168504</v>
      </c>
    </row>
    <row r="112">
      <c r="A112" s="5" t="inlineStr">
        <is>
          <t>10% short Treasuries</t>
        </is>
      </c>
      <c r="B112" s="5" t="inlineStr">
        <is>
          <t>Minimum risk</t>
        </is>
      </c>
      <c r="C112" s="5" t="inlineStr">
        <is>
          <t>EEM</t>
        </is>
      </c>
      <c r="D112" s="9" t="n">
        <v>0.05657472349395574</v>
      </c>
      <c r="E112" s="9" t="n">
        <v>0.05897283012562886</v>
      </c>
      <c r="F112" s="9" t="n">
        <v>-0.002398106631673114</v>
      </c>
    </row>
    <row r="113">
      <c r="A113" s="4" t="inlineStr">
        <is>
          <t>10% short Treasuries</t>
        </is>
      </c>
      <c r="B113" s="4" t="inlineStr">
        <is>
          <t>Minimum risk</t>
        </is>
      </c>
      <c r="C113" s="4" t="inlineStr">
        <is>
          <t>IEF</t>
        </is>
      </c>
      <c r="D113" s="8" t="n">
        <v>0.03839157139379364</v>
      </c>
      <c r="E113" s="8" t="n">
        <v>0.0583348399848905</v>
      </c>
      <c r="F113" s="8" t="n">
        <v>-0.01994326859109686</v>
      </c>
    </row>
    <row r="114">
      <c r="A114" s="5" t="inlineStr">
        <is>
          <t>10% short Treasuries</t>
        </is>
      </c>
      <c r="B114" s="5" t="inlineStr">
        <is>
          <t>Minimum risk</t>
        </is>
      </c>
      <c r="C114" s="5" t="inlineStr">
        <is>
          <t>TLT</t>
        </is>
      </c>
      <c r="D114" s="9" t="n">
        <v>0.01078420487943796</v>
      </c>
      <c r="E114" s="9" t="n">
        <v>0.005750265535606661</v>
      </c>
      <c r="F114" s="9" t="n">
        <v>0.005033939343831303</v>
      </c>
    </row>
    <row r="115">
      <c r="A115" s="4" t="inlineStr">
        <is>
          <t>10% short Treasuries</t>
        </is>
      </c>
      <c r="B115" s="4" t="inlineStr">
        <is>
          <t>Minimum risk</t>
        </is>
      </c>
      <c r="C115" s="4" t="inlineStr">
        <is>
          <t>GLD</t>
        </is>
      </c>
      <c r="D115" s="8" t="n">
        <v>0.2405487145637324</v>
      </c>
      <c r="E115" s="8" t="n">
        <v>0.2461228391033995</v>
      </c>
      <c r="F115" s="8" t="n">
        <v>-0.005574124539667075</v>
      </c>
    </row>
    <row r="116">
      <c r="A116" s="5" t="inlineStr">
        <is>
          <t>10% short Treasuries</t>
        </is>
      </c>
      <c r="B116" s="5" t="inlineStr">
        <is>
          <t>Minimum risk</t>
        </is>
      </c>
      <c r="C116" s="5" t="inlineStr">
        <is>
          <t>SHY</t>
        </is>
      </c>
      <c r="D116" s="9" t="n">
        <v>0.029988752376007</v>
      </c>
      <c r="E116" s="9" t="n">
        <v>0.0151395072019562</v>
      </c>
      <c r="F116" s="9" t="n">
        <v>0.01484924517405079</v>
      </c>
    </row>
    <row r="117">
      <c r="A117" s="4" t="inlineStr">
        <is>
          <t>10% short Treasuries</t>
        </is>
      </c>
      <c r="B117" s="4" t="inlineStr">
        <is>
          <t>Lower turnover</t>
        </is>
      </c>
      <c r="C117" s="4" t="inlineStr">
        <is>
          <t>SPY</t>
        </is>
      </c>
      <c r="D117" s="8" t="n">
        <v>0.8436647701625559</v>
      </c>
      <c r="E117" s="8" t="n">
        <v>0.7668362049643753</v>
      </c>
      <c r="F117" s="8" t="n">
        <v>0.0768285651981806</v>
      </c>
    </row>
    <row r="118">
      <c r="A118" s="5" t="inlineStr">
        <is>
          <t>10% short Treasuries</t>
        </is>
      </c>
      <c r="B118" s="5" t="inlineStr">
        <is>
          <t>Lower turnover</t>
        </is>
      </c>
      <c r="C118" s="5" t="inlineStr">
        <is>
          <t>IWM</t>
        </is>
      </c>
      <c r="D118" s="9" t="n">
        <v>0.1726757856230315</v>
      </c>
      <c r="E118" s="9" t="n">
        <v>0.1769620958401066</v>
      </c>
      <c r="F118" s="9" t="n">
        <v>-0.004286310217075068</v>
      </c>
    </row>
    <row r="119">
      <c r="A119" s="4" t="inlineStr">
        <is>
          <t>10% short Treasuries</t>
        </is>
      </c>
      <c r="B119" s="4" t="inlineStr">
        <is>
          <t>Lower turnover</t>
        </is>
      </c>
      <c r="C119" s="4" t="inlineStr">
        <is>
          <t>EFA</t>
        </is>
      </c>
      <c r="D119" s="8" t="n">
        <v>0.1876236291501989</v>
      </c>
      <c r="E119" s="8" t="n">
        <v>0.2134686215901203</v>
      </c>
      <c r="F119" s="8" t="n">
        <v>-0.02584499243992133</v>
      </c>
    </row>
    <row r="120">
      <c r="A120" s="5" t="inlineStr">
        <is>
          <t>10% short Treasuries</t>
        </is>
      </c>
      <c r="B120" s="5" t="inlineStr">
        <is>
          <t>Lower turnover</t>
        </is>
      </c>
      <c r="C120" s="5" t="inlineStr">
        <is>
          <t>EEM</t>
        </is>
      </c>
      <c r="D120" s="9" t="n">
        <v>0.05576522526655487</v>
      </c>
      <c r="E120" s="9" t="n">
        <v>0.05897283012562886</v>
      </c>
      <c r="F120" s="9" t="n">
        <v>-0.003207604859073988</v>
      </c>
    </row>
    <row r="121">
      <c r="A121" s="4" t="inlineStr">
        <is>
          <t>10% short Treasuries</t>
        </is>
      </c>
      <c r="B121" s="4" t="inlineStr">
        <is>
          <t>Lower turnover</t>
        </is>
      </c>
      <c r="C121" s="4" t="inlineStr">
        <is>
          <t>IEF</t>
        </is>
      </c>
      <c r="D121" s="8" t="n">
        <v>0.02621556306408683</v>
      </c>
      <c r="E121" s="8" t="n">
        <v>0.0583348399848905</v>
      </c>
      <c r="F121" s="8" t="n">
        <v>-0.03211927692080367</v>
      </c>
    </row>
    <row r="122">
      <c r="A122" s="5" t="inlineStr">
        <is>
          <t>10% short Treasuries</t>
        </is>
      </c>
      <c r="B122" s="5" t="inlineStr">
        <is>
          <t>Lower turnover</t>
        </is>
      </c>
      <c r="C122" s="5" t="inlineStr">
        <is>
          <t>TLT</t>
        </is>
      </c>
      <c r="D122" s="9" t="n">
        <v>0.01487131680104938</v>
      </c>
      <c r="E122" s="9" t="n">
        <v>0.005750265535606661</v>
      </c>
      <c r="F122" s="9" t="n">
        <v>0.009121051265442723</v>
      </c>
    </row>
    <row r="123">
      <c r="A123" s="4" t="inlineStr">
        <is>
          <t>10% short Treasuries</t>
        </is>
      </c>
      <c r="B123" s="4" t="inlineStr">
        <is>
          <t>Lower turnover</t>
        </is>
      </c>
      <c r="C123" s="4" t="inlineStr">
        <is>
          <t>GLD</t>
        </is>
      </c>
      <c r="D123" s="8" t="n">
        <v>0.2796657620562252</v>
      </c>
      <c r="E123" s="8" t="n">
        <v>0.2461228391033995</v>
      </c>
      <c r="F123" s="8" t="n">
        <v>0.03354292295282571</v>
      </c>
    </row>
    <row r="124">
      <c r="A124" s="5" t="inlineStr">
        <is>
          <t>10% short Treasuries</t>
        </is>
      </c>
      <c r="B124" s="5" t="inlineStr">
        <is>
          <t>Lower turnover</t>
        </is>
      </c>
      <c r="C124" s="5" t="inlineStr">
        <is>
          <t>SHY</t>
        </is>
      </c>
      <c r="D124" s="9" t="n">
        <v>0.03168529989326373</v>
      </c>
      <c r="E124" s="9" t="n">
        <v>0.0151395072019562</v>
      </c>
      <c r="F124" s="9" t="n">
        <v>0.01654579269130753</v>
      </c>
    </row>
    <row r="125">
      <c r="A125" s="4" t="inlineStr">
        <is>
          <t>20% short Treasuries</t>
        </is>
      </c>
      <c r="B125" s="4" t="inlineStr">
        <is>
          <t>Proportional</t>
        </is>
      </c>
      <c r="C125" s="4" t="inlineStr">
        <is>
          <t>SPY</t>
        </is>
      </c>
      <c r="D125" s="8" t="n">
        <v>0.6083601226028378</v>
      </c>
      <c r="E125" s="8" t="n">
        <v>0.7668362049643753</v>
      </c>
      <c r="F125" s="8" t="n">
        <v>-0.1584760823615375</v>
      </c>
    </row>
    <row r="126">
      <c r="A126" s="5" t="inlineStr">
        <is>
          <t>20% short Treasuries</t>
        </is>
      </c>
      <c r="B126" s="5" t="inlineStr">
        <is>
          <t>Proportional</t>
        </is>
      </c>
      <c r="C126" s="5" t="inlineStr">
        <is>
          <t>IWM</t>
        </is>
      </c>
      <c r="D126" s="9" t="n">
        <v>0.1410432795149517</v>
      </c>
      <c r="E126" s="9" t="n">
        <v>0.1769620958401066</v>
      </c>
      <c r="F126" s="9" t="n">
        <v>-0.03591881632515492</v>
      </c>
    </row>
    <row r="127">
      <c r="A127" s="4" t="inlineStr">
        <is>
          <t>20% short Treasuries</t>
        </is>
      </c>
      <c r="B127" s="4" t="inlineStr">
        <is>
          <t>Proportional</t>
        </is>
      </c>
      <c r="C127" s="4" t="inlineStr">
        <is>
          <t>EFA</t>
        </is>
      </c>
      <c r="D127" s="8" t="n">
        <v>0.1692172901560453</v>
      </c>
      <c r="E127" s="8" t="n">
        <v>0.2134686215901203</v>
      </c>
      <c r="F127" s="8" t="n">
        <v>-0.044251331434075</v>
      </c>
    </row>
    <row r="128">
      <c r="A128" s="5" t="inlineStr">
        <is>
          <t>20% short Treasuries</t>
        </is>
      </c>
      <c r="B128" s="5" t="inlineStr">
        <is>
          <t>Proportional</t>
        </is>
      </c>
      <c r="C128" s="5" t="inlineStr">
        <is>
          <t>EEM</t>
        </is>
      </c>
      <c r="D128" s="9" t="n">
        <v>0.04637007689905751</v>
      </c>
      <c r="E128" s="9" t="n">
        <v>0.05897283012562886</v>
      </c>
      <c r="F128" s="9" t="n">
        <v>-0.01260275322657135</v>
      </c>
    </row>
    <row r="129">
      <c r="A129" s="4" t="inlineStr">
        <is>
          <t>20% short Treasuries</t>
        </is>
      </c>
      <c r="B129" s="4" t="inlineStr">
        <is>
          <t>Proportional</t>
        </is>
      </c>
      <c r="C129" s="4" t="inlineStr">
        <is>
          <t>IEF</t>
        </is>
      </c>
      <c r="D129" s="8" t="n">
        <v>0.04799081215741253</v>
      </c>
      <c r="E129" s="8" t="n">
        <v>0.0583348399848905</v>
      </c>
      <c r="F129" s="8" t="n">
        <v>-0.01034402782747797</v>
      </c>
    </row>
    <row r="130">
      <c r="A130" s="5" t="inlineStr">
        <is>
          <t>20% short Treasuries</t>
        </is>
      </c>
      <c r="B130" s="5" t="inlineStr">
        <is>
          <t>Proportional</t>
        </is>
      </c>
      <c r="C130" s="5" t="inlineStr">
        <is>
          <t>TLT</t>
        </is>
      </c>
      <c r="D130" s="9" t="n">
        <v>0.006181416784615747</v>
      </c>
      <c r="E130" s="9" t="n">
        <v>0.005750265535606661</v>
      </c>
      <c r="F130" s="9" t="n">
        <v>0.0004311512490090862</v>
      </c>
    </row>
    <row r="131">
      <c r="A131" s="4" t="inlineStr">
        <is>
          <t>20% short Treasuries</t>
        </is>
      </c>
      <c r="B131" s="4" t="inlineStr">
        <is>
          <t>Proportional</t>
        </is>
      </c>
      <c r="C131" s="4" t="inlineStr">
        <is>
          <t>GLD</t>
        </is>
      </c>
      <c r="D131" s="8" t="n">
        <v>0.1918434591505134</v>
      </c>
      <c r="E131" s="8" t="n">
        <v>0.2461228391033995</v>
      </c>
      <c r="F131" s="8" t="n">
        <v>-0.05427937995288612</v>
      </c>
    </row>
    <row r="132">
      <c r="A132" s="5" t="inlineStr">
        <is>
          <t>20% short Treasuries</t>
        </is>
      </c>
      <c r="B132" s="5" t="inlineStr">
        <is>
          <t>Proportional</t>
        </is>
      </c>
      <c r="C132" s="5" t="inlineStr">
        <is>
          <t>SHY</t>
        </is>
      </c>
      <c r="D132" s="9" t="n">
        <v>0.05635486301093857</v>
      </c>
      <c r="E132" s="9" t="n">
        <v>0.0151395072019562</v>
      </c>
      <c r="F132" s="9" t="n">
        <v>0.04121535580898236</v>
      </c>
    </row>
    <row r="133">
      <c r="A133" s="4" t="inlineStr">
        <is>
          <t>20% short Treasuries</t>
        </is>
      </c>
      <c r="B133" s="4" t="inlineStr">
        <is>
          <t>Minimum risk</t>
        </is>
      </c>
      <c r="C133" s="4" t="inlineStr">
        <is>
          <t>SPY</t>
        </is>
      </c>
      <c r="D133" s="8" t="n">
        <v>0.7073098731086407</v>
      </c>
      <c r="E133" s="8" t="n">
        <v>0.7668362049643753</v>
      </c>
      <c r="F133" s="8" t="n">
        <v>-0.05952633185573464</v>
      </c>
    </row>
    <row r="134">
      <c r="A134" s="5" t="inlineStr">
        <is>
          <t>20% short Treasuries</t>
        </is>
      </c>
      <c r="B134" s="5" t="inlineStr">
        <is>
          <t>Minimum risk</t>
        </is>
      </c>
      <c r="C134" s="5" t="inlineStr">
        <is>
          <t>IWM</t>
        </is>
      </c>
      <c r="D134" s="9" t="n">
        <v>0.1777183330360325</v>
      </c>
      <c r="E134" s="9" t="n">
        <v>0.1769620958401066</v>
      </c>
      <c r="F134" s="9" t="n">
        <v>0.0007562371959259351</v>
      </c>
    </row>
    <row r="135">
      <c r="A135" s="4" t="inlineStr">
        <is>
          <t>20% short Treasuries</t>
        </is>
      </c>
      <c r="B135" s="4" t="inlineStr">
        <is>
          <t>Minimum risk</t>
        </is>
      </c>
      <c r="C135" s="4" t="inlineStr">
        <is>
          <t>EFA</t>
        </is>
      </c>
      <c r="D135" s="8" t="n">
        <v>0.2092078230373658</v>
      </c>
      <c r="E135" s="8" t="n">
        <v>0.2134686215901203</v>
      </c>
      <c r="F135" s="8" t="n">
        <v>-0.004260798552754491</v>
      </c>
    </row>
    <row r="136">
      <c r="A136" s="5" t="inlineStr">
        <is>
          <t>20% short Treasuries</t>
        </is>
      </c>
      <c r="B136" s="5" t="inlineStr">
        <is>
          <t>Minimum risk</t>
        </is>
      </c>
      <c r="C136" s="5" t="inlineStr">
        <is>
          <t>EEM</t>
        </is>
      </c>
      <c r="D136" s="9" t="n">
        <v>0.05216229941332555</v>
      </c>
      <c r="E136" s="9" t="n">
        <v>0.05897283012562886</v>
      </c>
      <c r="F136" s="9" t="n">
        <v>-0.006810530712303309</v>
      </c>
    </row>
    <row r="137">
      <c r="A137" s="4" t="inlineStr">
        <is>
          <t>20% short Treasuries</t>
        </is>
      </c>
      <c r="B137" s="4" t="inlineStr">
        <is>
          <t>Minimum risk</t>
        </is>
      </c>
      <c r="C137" s="4" t="inlineStr">
        <is>
          <t>IEF</t>
        </is>
      </c>
      <c r="D137" s="8" t="n">
        <v>-0.0001613260198159227</v>
      </c>
      <c r="E137" s="8" t="n">
        <v>0.0583348399848905</v>
      </c>
      <c r="F137" s="8" t="n">
        <v>-0.05849616600470642</v>
      </c>
    </row>
    <row r="138">
      <c r="A138" s="5" t="inlineStr">
        <is>
          <t>20% short Treasuries</t>
        </is>
      </c>
      <c r="B138" s="5" t="inlineStr">
        <is>
          <t>Minimum risk</t>
        </is>
      </c>
      <c r="C138" s="5" t="inlineStr">
        <is>
          <t>TLT</t>
        </is>
      </c>
      <c r="D138" s="9" t="n">
        <v>0.02084434641519581</v>
      </c>
      <c r="E138" s="9" t="n">
        <v>0.005750265535606661</v>
      </c>
      <c r="F138" s="9" t="n">
        <v>0.01509408087958915</v>
      </c>
    </row>
    <row r="139">
      <c r="A139" s="4" t="inlineStr">
        <is>
          <t>20% short Treasuries</t>
        </is>
      </c>
      <c r="B139" s="4" t="inlineStr">
        <is>
          <t>Minimum risk</t>
        </is>
      </c>
      <c r="C139" s="4" t="inlineStr">
        <is>
          <t>GLD</t>
        </is>
      </c>
      <c r="D139" s="8" t="n">
        <v>0.2307195210377423</v>
      </c>
      <c r="E139" s="8" t="n">
        <v>0.2461228391033995</v>
      </c>
      <c r="F139" s="8" t="n">
        <v>-0.01540331806565726</v>
      </c>
    </row>
    <row r="140">
      <c r="A140" s="5" t="inlineStr">
        <is>
          <t>20% short Treasuries</t>
        </is>
      </c>
      <c r="B140" s="5" t="inlineStr">
        <is>
          <t>Minimum risk</t>
        </is>
      </c>
      <c r="C140" s="5" t="inlineStr">
        <is>
          <t>SHY</t>
        </is>
      </c>
      <c r="D140" s="9" t="n">
        <v>0.05916905681548813</v>
      </c>
      <c r="E140" s="9" t="n">
        <v>0.0151395072019562</v>
      </c>
      <c r="F140" s="9" t="n">
        <v>0.04402954961353192</v>
      </c>
    </row>
    <row r="141">
      <c r="A141" s="4" t="inlineStr">
        <is>
          <t>20% short Treasuries</t>
        </is>
      </c>
      <c r="B141" s="4" t="inlineStr">
        <is>
          <t>Lower turnover</t>
        </is>
      </c>
      <c r="C141" s="4" t="inlineStr">
        <is>
          <t>SPY</t>
        </is>
      </c>
      <c r="D141" s="8" t="n">
        <v>0.831827835088315</v>
      </c>
      <c r="E141" s="8" t="n">
        <v>0.7668362049643753</v>
      </c>
      <c r="F141" s="8" t="n">
        <v>0.06499163012393971</v>
      </c>
    </row>
    <row r="142">
      <c r="A142" s="5" t="inlineStr">
        <is>
          <t>20% short Treasuries</t>
        </is>
      </c>
      <c r="B142" s="5" t="inlineStr">
        <is>
          <t>Lower turnover</t>
        </is>
      </c>
      <c r="C142" s="5" t="inlineStr">
        <is>
          <t>IWM</t>
        </is>
      </c>
      <c r="D142" s="9" t="n">
        <v>0.1763464628132381</v>
      </c>
      <c r="E142" s="9" t="n">
        <v>0.1769620958401066</v>
      </c>
      <c r="F142" s="9" t="n">
        <v>-0.0006156330268685117</v>
      </c>
    </row>
    <row r="143">
      <c r="A143" s="4" t="inlineStr">
        <is>
          <t>20% short Treasuries</t>
        </is>
      </c>
      <c r="B143" s="4" t="inlineStr">
        <is>
          <t>Lower turnover</t>
        </is>
      </c>
      <c r="C143" s="4" t="inlineStr">
        <is>
          <t>EFA</t>
        </is>
      </c>
      <c r="D143" s="8" t="n">
        <v>0.1458564721995224</v>
      </c>
      <c r="E143" s="8" t="n">
        <v>0.2134686215901203</v>
      </c>
      <c r="F143" s="8" t="n">
        <v>-0.0676121493905979</v>
      </c>
    </row>
    <row r="144">
      <c r="A144" s="5" t="inlineStr">
        <is>
          <t>20% short Treasuries</t>
        </is>
      </c>
      <c r="B144" s="5" t="inlineStr">
        <is>
          <t>Lower turnover</t>
        </is>
      </c>
      <c r="C144" s="5" t="inlineStr">
        <is>
          <t>EEM</t>
        </is>
      </c>
      <c r="D144" s="9" t="n">
        <v>0.05159592118694526</v>
      </c>
      <c r="E144" s="9" t="n">
        <v>0.05897283012562886</v>
      </c>
      <c r="F144" s="9" t="n">
        <v>-0.007376908938683598</v>
      </c>
    </row>
    <row r="145">
      <c r="A145" s="4" t="inlineStr">
        <is>
          <t>20% short Treasuries</t>
        </is>
      </c>
      <c r="B145" s="4" t="inlineStr">
        <is>
          <t>Lower turnover</t>
        </is>
      </c>
      <c r="C145" s="4" t="inlineStr">
        <is>
          <t>IEF</t>
        </is>
      </c>
      <c r="D145" s="8" t="n">
        <v>0.02064978831052498</v>
      </c>
      <c r="E145" s="8" t="n">
        <v>0.0583348399848905</v>
      </c>
      <c r="F145" s="8" t="n">
        <v>-0.03768505167436553</v>
      </c>
    </row>
    <row r="146">
      <c r="A146" s="5" t="inlineStr">
        <is>
          <t>20% short Treasuries</t>
        </is>
      </c>
      <c r="B146" s="5" t="inlineStr">
        <is>
          <t>Lower turnover</t>
        </is>
      </c>
      <c r="C146" s="5" t="inlineStr">
        <is>
          <t>TLT</t>
        </is>
      </c>
      <c r="D146" s="9" t="n">
        <v>-0.0004223338339035706</v>
      </c>
      <c r="E146" s="9" t="n">
        <v>0.005750265535606661</v>
      </c>
      <c r="F146" s="9" t="n">
        <v>-0.006172599369510231</v>
      </c>
    </row>
    <row r="147">
      <c r="A147" s="4" t="inlineStr">
        <is>
          <t>20% short Treasuries</t>
        </is>
      </c>
      <c r="B147" s="4" t="inlineStr">
        <is>
          <t>Lower turnover</t>
        </is>
      </c>
      <c r="C147" s="4" t="inlineStr">
        <is>
          <t>GLD</t>
        </is>
      </c>
      <c r="D147" s="8" t="n">
        <v>0.2492473141379764</v>
      </c>
      <c r="E147" s="8" t="n">
        <v>0.2461228391033995</v>
      </c>
      <c r="F147" s="8" t="n">
        <v>0.003124475034576829</v>
      </c>
    </row>
    <row r="148">
      <c r="A148" s="5" t="inlineStr">
        <is>
          <t>20% short Treasuries</t>
        </is>
      </c>
      <c r="B148" s="5" t="inlineStr">
        <is>
          <t>Lower turnover</t>
        </is>
      </c>
      <c r="C148" s="5" t="inlineStr">
        <is>
          <t>SHY</t>
        </is>
      </c>
      <c r="D148" s="9" t="n">
        <v>0.06075176593224909</v>
      </c>
      <c r="E148" s="9" t="n">
        <v>0.0151395072019562</v>
      </c>
      <c r="F148" s="9" t="n">
        <v>0.04561225873029288</v>
      </c>
    </row>
    <row r="149">
      <c r="A149" s="4" t="inlineStr">
        <is>
          <t>Retain 40% US large cap</t>
        </is>
      </c>
      <c r="B149" s="4" t="inlineStr">
        <is>
          <t>Proportional</t>
        </is>
      </c>
      <c r="C149" s="4" t="inlineStr">
        <is>
          <t>SPY</t>
        </is>
      </c>
      <c r="D149" s="8" t="n">
        <v>1.069856121270733</v>
      </c>
      <c r="E149" s="8" t="n">
        <v>0.7668362049643753</v>
      </c>
      <c r="F149" s="8" t="n">
        <v>0.3030199163063574</v>
      </c>
    </row>
    <row r="150">
      <c r="A150" s="5" t="inlineStr">
        <is>
          <t>Retain 40% US large cap</t>
        </is>
      </c>
      <c r="B150" s="5" t="inlineStr">
        <is>
          <t>Proportional</t>
        </is>
      </c>
      <c r="C150" s="5" t="inlineStr">
        <is>
          <t>IWM</t>
        </is>
      </c>
      <c r="D150" s="9" t="n">
        <v>0.1568045102225823</v>
      </c>
      <c r="E150" s="9" t="n">
        <v>0.1769620958401066</v>
      </c>
      <c r="F150" s="9" t="n">
        <v>-0.02015758561752432</v>
      </c>
    </row>
    <row r="151">
      <c r="A151" s="4" t="inlineStr">
        <is>
          <t>Retain 40% US large cap</t>
        </is>
      </c>
      <c r="B151" s="4" t="inlineStr">
        <is>
          <t>Proportional</t>
        </is>
      </c>
      <c r="C151" s="4" t="inlineStr">
        <is>
          <t>EFA</t>
        </is>
      </c>
      <c r="D151" s="8" t="n">
        <v>0.1935756039806045</v>
      </c>
      <c r="E151" s="8" t="n">
        <v>0.2134686215901203</v>
      </c>
      <c r="F151" s="8" t="n">
        <v>-0.01989301760951573</v>
      </c>
    </row>
    <row r="152">
      <c r="A152" s="5" t="inlineStr">
        <is>
          <t>Retain 40% US large cap</t>
        </is>
      </c>
      <c r="B152" s="5" t="inlineStr">
        <is>
          <t>Proportional</t>
        </is>
      </c>
      <c r="C152" s="5" t="inlineStr">
        <is>
          <t>EEM</t>
        </is>
      </c>
      <c r="D152" s="9" t="n">
        <v>0.05301087111920712</v>
      </c>
      <c r="E152" s="9" t="n">
        <v>0.05897283012562886</v>
      </c>
      <c r="F152" s="9" t="n">
        <v>-0.005961959006421741</v>
      </c>
    </row>
    <row r="153">
      <c r="A153" s="4" t="inlineStr">
        <is>
          <t>Retain 40% US large cap</t>
        </is>
      </c>
      <c r="B153" s="4" t="inlineStr">
        <is>
          <t>Proportional</t>
        </is>
      </c>
      <c r="C153" s="4" t="inlineStr">
        <is>
          <t>IEF</t>
        </is>
      </c>
      <c r="D153" s="8" t="n">
        <v>0.05140076066612208</v>
      </c>
      <c r="E153" s="8" t="n">
        <v>0.0583348399848905</v>
      </c>
      <c r="F153" s="8" t="n">
        <v>-0.006934079318768424</v>
      </c>
    </row>
    <row r="154">
      <c r="A154" s="5" t="inlineStr">
        <is>
          <t>Retain 40% US large cap</t>
        </is>
      </c>
      <c r="B154" s="5" t="inlineStr">
        <is>
          <t>Proportional</t>
        </is>
      </c>
      <c r="C154" s="5" t="inlineStr">
        <is>
          <t>TLT</t>
        </is>
      </c>
      <c r="D154" s="9" t="n">
        <v>0.00407307410058057</v>
      </c>
      <c r="E154" s="9" t="n">
        <v>0.005750265535606661</v>
      </c>
      <c r="F154" s="9" t="n">
        <v>-0.00167719143502609</v>
      </c>
    </row>
    <row r="155">
      <c r="A155" s="4" t="inlineStr">
        <is>
          <t>Retain 40% US large cap</t>
        </is>
      </c>
      <c r="B155" s="4" t="inlineStr">
        <is>
          <t>Proportional</t>
        </is>
      </c>
      <c r="C155" s="4" t="inlineStr">
        <is>
          <t>GLD</t>
        </is>
      </c>
      <c r="D155" s="8" t="n">
        <v>0.2264450975909502</v>
      </c>
      <c r="E155" s="8" t="n">
        <v>0.2461228391033995</v>
      </c>
      <c r="F155" s="8" t="n">
        <v>-0.01967774151244936</v>
      </c>
    </row>
    <row r="156">
      <c r="A156" s="5" t="inlineStr">
        <is>
          <t>Retain 40% US large cap</t>
        </is>
      </c>
      <c r="B156" s="5" t="inlineStr">
        <is>
          <t>Proportional</t>
        </is>
      </c>
      <c r="C156" s="5" t="inlineStr">
        <is>
          <t>SHY</t>
        </is>
      </c>
      <c r="D156" s="9" t="n">
        <v>0.01384372174080252</v>
      </c>
      <c r="E156" s="9" t="n">
        <v>0.0151395072019562</v>
      </c>
      <c r="F156" s="9" t="n">
        <v>-0.00129578546115368</v>
      </c>
    </row>
    <row r="157">
      <c r="A157" s="4" t="inlineStr">
        <is>
          <t>Retain 40% US large cap</t>
        </is>
      </c>
      <c r="B157" s="4" t="inlineStr">
        <is>
          <t>Minimum risk</t>
        </is>
      </c>
      <c r="C157" s="4" t="inlineStr">
        <is>
          <t>SPY</t>
        </is>
      </c>
      <c r="D157" s="8" t="n">
        <v>1.071924439415599</v>
      </c>
      <c r="E157" s="8" t="n">
        <v>0.7668362049643753</v>
      </c>
      <c r="F157" s="8" t="n">
        <v>0.3050882344512238</v>
      </c>
    </row>
    <row r="158">
      <c r="A158" s="5" t="inlineStr">
        <is>
          <t>Retain 40% US large cap</t>
        </is>
      </c>
      <c r="B158" s="5" t="inlineStr">
        <is>
          <t>Minimum risk</t>
        </is>
      </c>
      <c r="C158" s="5" t="inlineStr">
        <is>
          <t>IWM</t>
        </is>
      </c>
      <c r="D158" s="9" t="n">
        <v>0.1084088485773131</v>
      </c>
      <c r="E158" s="9" t="n">
        <v>0.1769620958401066</v>
      </c>
      <c r="F158" s="9" t="n">
        <v>-0.06855324726279347</v>
      </c>
    </row>
    <row r="159">
      <c r="A159" s="4" t="inlineStr">
        <is>
          <t>Retain 40% US large cap</t>
        </is>
      </c>
      <c r="B159" s="4" t="inlineStr">
        <is>
          <t>Minimum risk</t>
        </is>
      </c>
      <c r="C159" s="4" t="inlineStr">
        <is>
          <t>EFA</t>
        </is>
      </c>
      <c r="D159" s="8" t="n">
        <v>0.1710433738855343</v>
      </c>
      <c r="E159" s="8" t="n">
        <v>0.2134686215901203</v>
      </c>
      <c r="F159" s="8" t="n">
        <v>-0.04242524770458597</v>
      </c>
    </row>
    <row r="160">
      <c r="A160" s="5" t="inlineStr">
        <is>
          <t>Retain 40% US large cap</t>
        </is>
      </c>
      <c r="B160" s="5" t="inlineStr">
        <is>
          <t>Minimum risk</t>
        </is>
      </c>
      <c r="C160" s="5" t="inlineStr">
        <is>
          <t>EEM</t>
        </is>
      </c>
      <c r="D160" s="9" t="n">
        <v>0.05237883375672182</v>
      </c>
      <c r="E160" s="9" t="n">
        <v>0.05897283012562886</v>
      </c>
      <c r="F160" s="9" t="n">
        <v>-0.006593996368907042</v>
      </c>
    </row>
    <row r="161">
      <c r="A161" s="4" t="inlineStr">
        <is>
          <t>Retain 40% US large cap</t>
        </is>
      </c>
      <c r="B161" s="4" t="inlineStr">
        <is>
          <t>Minimum risk</t>
        </is>
      </c>
      <c r="C161" s="4" t="inlineStr">
        <is>
          <t>IEF</t>
        </is>
      </c>
      <c r="D161" s="8" t="n">
        <v>0.06504039075317218</v>
      </c>
      <c r="E161" s="8" t="n">
        <v>0.0583348399848905</v>
      </c>
      <c r="F161" s="8" t="n">
        <v>0.006705550768281679</v>
      </c>
    </row>
    <row r="162">
      <c r="A162" s="5" t="inlineStr">
        <is>
          <t>Retain 40% US large cap</t>
        </is>
      </c>
      <c r="B162" s="5" t="inlineStr">
        <is>
          <t>Minimum risk</t>
        </is>
      </c>
      <c r="C162" s="5" t="inlineStr">
        <is>
          <t>TLT</t>
        </is>
      </c>
      <c r="D162" s="9" t="n">
        <v>-0.001451531492350649</v>
      </c>
      <c r="E162" s="9" t="n">
        <v>0.005750265535606661</v>
      </c>
      <c r="F162" s="9" t="n">
        <v>-0.007201797027957309</v>
      </c>
    </row>
    <row r="163">
      <c r="A163" s="4" t="inlineStr">
        <is>
          <t>Retain 40% US large cap</t>
        </is>
      </c>
      <c r="B163" s="4" t="inlineStr">
        <is>
          <t>Minimum risk</t>
        </is>
      </c>
      <c r="C163" s="4" t="inlineStr">
        <is>
          <t>GLD</t>
        </is>
      </c>
      <c r="D163" s="8" t="n">
        <v>0.2812864661235022</v>
      </c>
      <c r="E163" s="8" t="n">
        <v>0.2461228391033995</v>
      </c>
      <c r="F163" s="8" t="n">
        <v>0.0351636270201027</v>
      </c>
    </row>
    <row r="164">
      <c r="A164" s="5" t="inlineStr">
        <is>
          <t>Retain 40% US large cap</t>
        </is>
      </c>
      <c r="B164" s="5" t="inlineStr">
        <is>
          <t>Minimum risk</t>
        </is>
      </c>
      <c r="C164" s="5" t="inlineStr">
        <is>
          <t>SHY</t>
        </is>
      </c>
      <c r="D164" s="9" t="n">
        <v>0.007526379615688228</v>
      </c>
      <c r="E164" s="9" t="n">
        <v>0.0151395072019562</v>
      </c>
      <c r="F164" s="9" t="n">
        <v>-0.007613127586267975</v>
      </c>
    </row>
    <row r="165">
      <c r="A165" s="4" t="inlineStr">
        <is>
          <t>Retain 40% US large cap</t>
        </is>
      </c>
      <c r="B165" s="4" t="inlineStr">
        <is>
          <t>Lower turnover</t>
        </is>
      </c>
      <c r="C165" s="4" t="inlineStr">
        <is>
          <t>SPY</t>
        </is>
      </c>
      <c r="D165" s="8" t="n">
        <v>1.112300853184688</v>
      </c>
      <c r="E165" s="8" t="n">
        <v>0.7668362049643753</v>
      </c>
      <c r="F165" s="8" t="n">
        <v>0.3454646482203128</v>
      </c>
    </row>
    <row r="166">
      <c r="A166" s="5" t="inlineStr">
        <is>
          <t>Retain 40% US large cap</t>
        </is>
      </c>
      <c r="B166" s="5" t="inlineStr">
        <is>
          <t>Lower turnover</t>
        </is>
      </c>
      <c r="C166" s="5" t="inlineStr">
        <is>
          <t>IWM</t>
        </is>
      </c>
      <c r="D166" s="9" t="n">
        <v>0.1267221073129632</v>
      </c>
      <c r="E166" s="9" t="n">
        <v>0.1769620958401066</v>
      </c>
      <c r="F166" s="9" t="n">
        <v>-0.05023998852714337</v>
      </c>
    </row>
    <row r="167">
      <c r="A167" s="4" t="inlineStr">
        <is>
          <t>Retain 40% US large cap</t>
        </is>
      </c>
      <c r="B167" s="4" t="inlineStr">
        <is>
          <t>Lower turnover</t>
        </is>
      </c>
      <c r="C167" s="4" t="inlineStr">
        <is>
          <t>EFA</t>
        </is>
      </c>
      <c r="D167" s="8" t="n">
        <v>0.1224947106501154</v>
      </c>
      <c r="E167" s="8" t="n">
        <v>0.2134686215901203</v>
      </c>
      <c r="F167" s="8" t="n">
        <v>-0.09097391094000488</v>
      </c>
    </row>
    <row r="168">
      <c r="A168" s="5" t="inlineStr">
        <is>
          <t>Retain 40% US large cap</t>
        </is>
      </c>
      <c r="B168" s="5" t="inlineStr">
        <is>
          <t>Lower turnover</t>
        </is>
      </c>
      <c r="C168" s="5" t="inlineStr">
        <is>
          <t>EEM</t>
        </is>
      </c>
      <c r="D168" s="9" t="n">
        <v>0.05201407116893994</v>
      </c>
      <c r="E168" s="9" t="n">
        <v>0.05897283012562886</v>
      </c>
      <c r="F168" s="9" t="n">
        <v>-0.006958758956688918</v>
      </c>
    </row>
    <row r="169">
      <c r="A169" s="4" t="inlineStr">
        <is>
          <t>Retain 40% US large cap</t>
        </is>
      </c>
      <c r="B169" s="4" t="inlineStr">
        <is>
          <t>Lower turnover</t>
        </is>
      </c>
      <c r="C169" s="4" t="inlineStr">
        <is>
          <t>IEF</t>
        </is>
      </c>
      <c r="D169" s="8" t="n">
        <v>0.03095797065775736</v>
      </c>
      <c r="E169" s="8" t="n">
        <v>0.0583348399848905</v>
      </c>
      <c r="F169" s="8" t="n">
        <v>-0.02737686932713315</v>
      </c>
    </row>
    <row r="170">
      <c r="A170" s="5" t="inlineStr">
        <is>
          <t>Retain 40% US large cap</t>
        </is>
      </c>
      <c r="B170" s="5" t="inlineStr">
        <is>
          <t>Lower turnover</t>
        </is>
      </c>
      <c r="C170" s="5" t="inlineStr">
        <is>
          <t>TLT</t>
        </is>
      </c>
      <c r="D170" s="9" t="n">
        <v>0.02150160719439594</v>
      </c>
      <c r="E170" s="9" t="n">
        <v>0.005750265535606661</v>
      </c>
      <c r="F170" s="9" t="n">
        <v>0.01575134165878928</v>
      </c>
    </row>
    <row r="171">
      <c r="A171" s="4" t="inlineStr">
        <is>
          <t>Retain 40% US large cap</t>
        </is>
      </c>
      <c r="B171" s="4" t="inlineStr">
        <is>
          <t>Lower turnover</t>
        </is>
      </c>
      <c r="C171" s="4" t="inlineStr">
        <is>
          <t>GLD</t>
        </is>
      </c>
      <c r="D171" s="8" t="n">
        <v>0.3282396773058918</v>
      </c>
      <c r="E171" s="8" t="n">
        <v>0.2461228391033995</v>
      </c>
      <c r="F171" s="8" t="n">
        <v>0.08211683820249224</v>
      </c>
    </row>
    <row r="172">
      <c r="A172" s="5" t="inlineStr">
        <is>
          <t>Retain 40% US large cap</t>
        </is>
      </c>
      <c r="B172" s="5" t="inlineStr">
        <is>
          <t>Lower turnover</t>
        </is>
      </c>
      <c r="C172" s="5" t="inlineStr">
        <is>
          <t>SHY</t>
        </is>
      </c>
      <c r="D172" s="9" t="n">
        <v>0.01324662022751055</v>
      </c>
      <c r="E172" s="9" t="n">
        <v>0.0151395072019562</v>
      </c>
      <c r="F172" s="9" t="n">
        <v>-0.001892886974445658</v>
      </c>
    </row>
    <row r="173">
      <c r="A173" s="4" t="inlineStr">
        <is>
          <t>20% US small-cap floor</t>
        </is>
      </c>
      <c r="B173" s="4" t="inlineStr">
        <is>
          <t>Proportional</t>
        </is>
      </c>
      <c r="C173" s="4" t="inlineStr">
        <is>
          <t>SPY</t>
        </is>
      </c>
      <c r="D173" s="8" t="n">
        <v>0.6818561945206191</v>
      </c>
      <c r="E173" s="8" t="n">
        <v>0.7668362049643753</v>
      </c>
      <c r="F173" s="8" t="n">
        <v>-0.08498001044375625</v>
      </c>
    </row>
    <row r="174">
      <c r="A174" s="5" t="inlineStr">
        <is>
          <t>20% US small-cap floor</t>
        </is>
      </c>
      <c r="B174" s="5" t="inlineStr">
        <is>
          <t>Proportional</t>
        </is>
      </c>
      <c r="C174" s="5" t="inlineStr">
        <is>
          <t>IWM</t>
        </is>
      </c>
      <c r="D174" s="9" t="n">
        <v>0.350528489013525</v>
      </c>
      <c r="E174" s="9" t="n">
        <v>0.1769620958401066</v>
      </c>
      <c r="F174" s="9" t="n">
        <v>0.1735663931734184</v>
      </c>
    </row>
    <row r="175">
      <c r="A175" s="4" t="inlineStr">
        <is>
          <t>20% US small-cap floor</t>
        </is>
      </c>
      <c r="B175" s="4" t="inlineStr">
        <is>
          <t>Proportional</t>
        </is>
      </c>
      <c r="C175" s="4" t="inlineStr">
        <is>
          <t>EFA</t>
        </is>
      </c>
      <c r="D175" s="8" t="n">
        <v>0.1904907104004816</v>
      </c>
      <c r="E175" s="8" t="n">
        <v>0.2134686215901203</v>
      </c>
      <c r="F175" s="8" t="n">
        <v>-0.02297791118963863</v>
      </c>
    </row>
    <row r="176">
      <c r="A176" s="5" t="inlineStr">
        <is>
          <t>20% US small-cap floor</t>
        </is>
      </c>
      <c r="B176" s="5" t="inlineStr">
        <is>
          <t>Proportional</t>
        </is>
      </c>
      <c r="C176" s="5" t="inlineStr">
        <is>
          <t>EEM</t>
        </is>
      </c>
      <c r="D176" s="9" t="n">
        <v>0.05168886861900644</v>
      </c>
      <c r="E176" s="9" t="n">
        <v>0.05897283012562886</v>
      </c>
      <c r="F176" s="9" t="n">
        <v>-0.007283961506622416</v>
      </c>
    </row>
    <row r="177">
      <c r="A177" s="4" t="inlineStr">
        <is>
          <t>20% US small-cap floor</t>
        </is>
      </c>
      <c r="B177" s="4" t="inlineStr">
        <is>
          <t>Proportional</t>
        </is>
      </c>
      <c r="C177" s="4" t="inlineStr">
        <is>
          <t>IEF</t>
        </is>
      </c>
      <c r="D177" s="8" t="n">
        <v>0.05124459812103912</v>
      </c>
      <c r="E177" s="8" t="n">
        <v>0.0583348399848905</v>
      </c>
      <c r="F177" s="8" t="n">
        <v>-0.007090241863851383</v>
      </c>
    </row>
    <row r="178">
      <c r="A178" s="5" t="inlineStr">
        <is>
          <t>20% US small-cap floor</t>
        </is>
      </c>
      <c r="B178" s="5" t="inlineStr">
        <is>
          <t>Proportional</t>
        </is>
      </c>
      <c r="C178" s="5" t="inlineStr">
        <is>
          <t>TLT</t>
        </is>
      </c>
      <c r="D178" s="9" t="n">
        <v>0.004809791766598669</v>
      </c>
      <c r="E178" s="9" t="n">
        <v>0.005750265535606661</v>
      </c>
      <c r="F178" s="9" t="n">
        <v>-0.0009404737690079917</v>
      </c>
    </row>
    <row r="179">
      <c r="A179" s="4" t="inlineStr">
        <is>
          <t>20% US small-cap floor</t>
        </is>
      </c>
      <c r="B179" s="4" t="inlineStr">
        <is>
          <t>Proportional</t>
        </is>
      </c>
      <c r="C179" s="4" t="inlineStr">
        <is>
          <t>GLD</t>
        </is>
      </c>
      <c r="D179" s="8" t="n">
        <v>0.220416603258753</v>
      </c>
      <c r="E179" s="8" t="n">
        <v>0.2461228391033995</v>
      </c>
      <c r="F179" s="8" t="n">
        <v>-0.02570623584464651</v>
      </c>
    </row>
    <row r="180">
      <c r="A180" s="5" t="inlineStr">
        <is>
          <t>20% US small-cap floor</t>
        </is>
      </c>
      <c r="B180" s="5" t="inlineStr">
        <is>
          <t>Proportional</t>
        </is>
      </c>
      <c r="C180" s="5" t="inlineStr">
        <is>
          <t>SHY</t>
        </is>
      </c>
      <c r="D180" s="9" t="n">
        <v>0.01355416980596361</v>
      </c>
      <c r="E180" s="9" t="n">
        <v>0.0151395072019562</v>
      </c>
      <c r="F180" s="9" t="n">
        <v>-0.001585337395992594</v>
      </c>
    </row>
    <row r="181">
      <c r="A181" s="4" t="inlineStr">
        <is>
          <t>20% US small-cap floor</t>
        </is>
      </c>
      <c r="B181" s="4" t="inlineStr">
        <is>
          <t>Minimum risk</t>
        </is>
      </c>
      <c r="C181" s="4" t="inlineStr">
        <is>
          <t>SPY</t>
        </is>
      </c>
      <c r="D181" s="8" t="n">
        <v>0.5352437093500231</v>
      </c>
      <c r="E181" s="8" t="n">
        <v>0.7668362049643753</v>
      </c>
      <c r="F181" s="8" t="n">
        <v>-0.2315924956143522</v>
      </c>
    </row>
    <row r="182">
      <c r="A182" s="5" t="inlineStr">
        <is>
          <t>20% US small-cap floor</t>
        </is>
      </c>
      <c r="B182" s="5" t="inlineStr">
        <is>
          <t>Minimum risk</t>
        </is>
      </c>
      <c r="C182" s="5" t="inlineStr">
        <is>
          <t>IWM</t>
        </is>
      </c>
      <c r="D182" s="9" t="n">
        <v>0.3421440984512125</v>
      </c>
      <c r="E182" s="9" t="n">
        <v>0.1769620958401066</v>
      </c>
      <c r="F182" s="9" t="n">
        <v>0.1651820026111059</v>
      </c>
    </row>
    <row r="183">
      <c r="A183" s="4" t="inlineStr">
        <is>
          <t>20% US small-cap floor</t>
        </is>
      </c>
      <c r="B183" s="4" t="inlineStr">
        <is>
          <t>Minimum risk</t>
        </is>
      </c>
      <c r="C183" s="4" t="inlineStr">
        <is>
          <t>EFA</t>
        </is>
      </c>
      <c r="D183" s="8" t="n">
        <v>0.1594561029675723</v>
      </c>
      <c r="E183" s="8" t="n">
        <v>0.2134686215901203</v>
      </c>
      <c r="F183" s="8" t="n">
        <v>-0.05401251862254797</v>
      </c>
    </row>
    <row r="184">
      <c r="A184" s="5" t="inlineStr">
        <is>
          <t>20% US small-cap floor</t>
        </is>
      </c>
      <c r="B184" s="5" t="inlineStr">
        <is>
          <t>Minimum risk</t>
        </is>
      </c>
      <c r="C184" s="5" t="inlineStr">
        <is>
          <t>EEM</t>
        </is>
      </c>
      <c r="D184" s="9" t="n">
        <v>0.05061813894480433</v>
      </c>
      <c r="E184" s="9" t="n">
        <v>0.05897283012562886</v>
      </c>
      <c r="F184" s="9" t="n">
        <v>-0.008354691180824533</v>
      </c>
    </row>
    <row r="185">
      <c r="A185" s="4" t="inlineStr">
        <is>
          <t>20% US small-cap floor</t>
        </is>
      </c>
      <c r="B185" s="4" t="inlineStr">
        <is>
          <t>Minimum risk</t>
        </is>
      </c>
      <c r="C185" s="4" t="inlineStr">
        <is>
          <t>IEF</t>
        </is>
      </c>
      <c r="D185" s="8" t="n">
        <v>0.05510740954537582</v>
      </c>
      <c r="E185" s="8" t="n">
        <v>0.0583348399848905</v>
      </c>
      <c r="F185" s="8" t="n">
        <v>-0.003227430439514678</v>
      </c>
    </row>
    <row r="186">
      <c r="A186" s="5" t="inlineStr">
        <is>
          <t>20% US small-cap floor</t>
        </is>
      </c>
      <c r="B186" s="5" t="inlineStr">
        <is>
          <t>Minimum risk</t>
        </is>
      </c>
      <c r="C186" s="5" t="inlineStr">
        <is>
          <t>TLT</t>
        </is>
      </c>
      <c r="D186" s="9" t="n">
        <v>0.009554888144364235</v>
      </c>
      <c r="E186" s="9" t="n">
        <v>0.005750265535606661</v>
      </c>
      <c r="F186" s="9" t="n">
        <v>0.003804622608757574</v>
      </c>
    </row>
    <row r="187">
      <c r="A187" s="4" t="inlineStr">
        <is>
          <t>20% US small-cap floor</t>
        </is>
      </c>
      <c r="B187" s="4" t="inlineStr">
        <is>
          <t>Minimum risk</t>
        </is>
      </c>
      <c r="C187" s="4" t="inlineStr">
        <is>
          <t>GLD</t>
        </is>
      </c>
      <c r="D187" s="8" t="n">
        <v>0.2477196677354686</v>
      </c>
      <c r="E187" s="8" t="n">
        <v>0.2461228391033995</v>
      </c>
      <c r="F187" s="8" t="n">
        <v>0.001596828632069086</v>
      </c>
    </row>
    <row r="188">
      <c r="A188" s="5" t="inlineStr">
        <is>
          <t>20% US small-cap floor</t>
        </is>
      </c>
      <c r="B188" s="5" t="inlineStr">
        <is>
          <t>Minimum risk</t>
        </is>
      </c>
      <c r="C188" s="5" t="inlineStr">
        <is>
          <t>SHY</t>
        </is>
      </c>
      <c r="D188" s="9" t="n">
        <v>0.01796939337527965</v>
      </c>
      <c r="E188" s="9" t="n">
        <v>0.0151395072019562</v>
      </c>
      <c r="F188" s="9" t="n">
        <v>0.002829886173323448</v>
      </c>
    </row>
    <row r="189">
      <c r="A189" s="4" t="inlineStr">
        <is>
          <t>20% US small-cap floor</t>
        </is>
      </c>
      <c r="B189" s="4" t="inlineStr">
        <is>
          <t>Lower turnover</t>
        </is>
      </c>
      <c r="C189" s="4" t="inlineStr">
        <is>
          <t>SPY</t>
        </is>
      </c>
      <c r="D189" s="8" t="n">
        <v>0.7331430653241838</v>
      </c>
      <c r="E189" s="8" t="n">
        <v>0.7668362049643753</v>
      </c>
      <c r="F189" s="8" t="n">
        <v>-0.03369313964019149</v>
      </c>
    </row>
    <row r="190">
      <c r="A190" s="5" t="inlineStr">
        <is>
          <t>20% US small-cap floor</t>
        </is>
      </c>
      <c r="B190" s="5" t="inlineStr">
        <is>
          <t>Lower turnover</t>
        </is>
      </c>
      <c r="C190" s="5" t="inlineStr">
        <is>
          <t>IWM</t>
        </is>
      </c>
      <c r="D190" s="9" t="n">
        <v>0.3646944204169424</v>
      </c>
      <c r="E190" s="9" t="n">
        <v>0.1769620958401066</v>
      </c>
      <c r="F190" s="9" t="n">
        <v>0.1877323245768358</v>
      </c>
    </row>
    <row r="191">
      <c r="A191" s="4" t="inlineStr">
        <is>
          <t>20% US small-cap floor</t>
        </is>
      </c>
      <c r="B191" s="4" t="inlineStr">
        <is>
          <t>Lower turnover</t>
        </is>
      </c>
      <c r="C191" s="4" t="inlineStr">
        <is>
          <t>EFA</t>
        </is>
      </c>
      <c r="D191" s="8" t="n">
        <v>0.09994117445319692</v>
      </c>
      <c r="E191" s="8" t="n">
        <v>0.2134686215901203</v>
      </c>
      <c r="F191" s="8" t="n">
        <v>-0.1135274471369233</v>
      </c>
    </row>
    <row r="192">
      <c r="A192" s="5" t="inlineStr">
        <is>
          <t>20% US small-cap floor</t>
        </is>
      </c>
      <c r="B192" s="5" t="inlineStr">
        <is>
          <t>Lower turnover</t>
        </is>
      </c>
      <c r="C192" s="5" t="inlineStr">
        <is>
          <t>EEM</t>
        </is>
      </c>
      <c r="D192" s="9" t="n">
        <v>0.04372906952164565</v>
      </c>
      <c r="E192" s="9" t="n">
        <v>0.05897283012562886</v>
      </c>
      <c r="F192" s="9" t="n">
        <v>-0.01524376060398321</v>
      </c>
    </row>
    <row r="193">
      <c r="A193" s="4" t="inlineStr">
        <is>
          <t>20% US small-cap floor</t>
        </is>
      </c>
      <c r="B193" s="4" t="inlineStr">
        <is>
          <t>Lower turnover</t>
        </is>
      </c>
      <c r="C193" s="4" t="inlineStr">
        <is>
          <t>IEF</t>
        </is>
      </c>
      <c r="D193" s="8" t="n">
        <v>0.03639075038465191</v>
      </c>
      <c r="E193" s="8" t="n">
        <v>0.0583348399848905</v>
      </c>
      <c r="F193" s="8" t="n">
        <v>-0.02194408960023859</v>
      </c>
    </row>
    <row r="194">
      <c r="A194" s="5" t="inlineStr">
        <is>
          <t>20% US small-cap floor</t>
        </is>
      </c>
      <c r="B194" s="5" t="inlineStr">
        <is>
          <t>Lower turnover</t>
        </is>
      </c>
      <c r="C194" s="5" t="inlineStr">
        <is>
          <t>TLT</t>
        </is>
      </c>
      <c r="D194" s="9" t="n">
        <v>0.01932943010570429</v>
      </c>
      <c r="E194" s="9" t="n">
        <v>0.005750265535606661</v>
      </c>
      <c r="F194" s="9" t="n">
        <v>0.01357916457009763</v>
      </c>
    </row>
    <row r="195">
      <c r="A195" s="4" t="inlineStr">
        <is>
          <t>20% US small-cap floor</t>
        </is>
      </c>
      <c r="B195" s="4" t="inlineStr">
        <is>
          <t>Lower turnover</t>
        </is>
      </c>
      <c r="C195" s="4" t="inlineStr">
        <is>
          <t>GLD</t>
        </is>
      </c>
      <c r="D195" s="8" t="n">
        <v>0.31406959333068</v>
      </c>
      <c r="E195" s="8" t="n">
        <v>0.2461228391033995</v>
      </c>
      <c r="F195" s="8" t="n">
        <v>0.06794675422728044</v>
      </c>
    </row>
    <row r="196">
      <c r="A196" s="5" t="inlineStr">
        <is>
          <t>20% US small-cap floor</t>
        </is>
      </c>
      <c r="B196" s="5" t="inlineStr">
        <is>
          <t>Lower turnover</t>
        </is>
      </c>
      <c r="C196" s="5" t="inlineStr">
        <is>
          <t>SHY</t>
        </is>
      </c>
      <c r="D196" s="9" t="n">
        <v>0.01636855814198685</v>
      </c>
      <c r="E196" s="9" t="n">
        <v>0.0151395072019562</v>
      </c>
      <c r="F196" s="9" t="n">
        <v>0.001229050940030644</v>
      </c>
    </row>
    <row r="197">
      <c r="A197" s="4" t="inlineStr">
        <is>
          <t>20% position cap</t>
        </is>
      </c>
      <c r="B197" s="4" t="inlineStr">
        <is>
          <t>Proportional</t>
        </is>
      </c>
      <c r="C197" s="4" t="inlineStr">
        <is>
          <t>SPY</t>
        </is>
      </c>
      <c r="D197" s="8" t="n">
        <v>0.4861193321117492</v>
      </c>
      <c r="E197" s="8" t="n">
        <v>0.7668362049643753</v>
      </c>
      <c r="F197" s="8" t="n">
        <v>-0.2807168728526261</v>
      </c>
    </row>
    <row r="198">
      <c r="A198" s="5" t="inlineStr">
        <is>
          <t>20% position cap</t>
        </is>
      </c>
      <c r="B198" s="5" t="inlineStr">
        <is>
          <t>Proportional</t>
        </is>
      </c>
      <c r="C198" s="5" t="inlineStr">
        <is>
          <t>IWM</t>
        </is>
      </c>
      <c r="D198" s="9" t="n">
        <v>0.2035602932023193</v>
      </c>
      <c r="E198" s="9" t="n">
        <v>0.1769620958401066</v>
      </c>
      <c r="F198" s="9" t="n">
        <v>0.02659819736221269</v>
      </c>
    </row>
    <row r="199">
      <c r="A199" s="4" t="inlineStr">
        <is>
          <t>20% position cap</t>
        </is>
      </c>
      <c r="B199" s="4" t="inlineStr">
        <is>
          <t>Proportional</t>
        </is>
      </c>
      <c r="C199" s="4" t="inlineStr">
        <is>
          <t>EFA</t>
        </is>
      </c>
      <c r="D199" s="8" t="n">
        <v>0.2439984794275416</v>
      </c>
      <c r="E199" s="8" t="n">
        <v>0.2134686215901203</v>
      </c>
      <c r="F199" s="8" t="n">
        <v>0.03052985783742135</v>
      </c>
    </row>
    <row r="200">
      <c r="A200" s="5" t="inlineStr">
        <is>
          <t>20% position cap</t>
        </is>
      </c>
      <c r="B200" s="5" t="inlineStr">
        <is>
          <t>Proportional</t>
        </is>
      </c>
      <c r="C200" s="5" t="inlineStr">
        <is>
          <t>EEM</t>
        </is>
      </c>
      <c r="D200" s="9" t="n">
        <v>0.06744930729539783</v>
      </c>
      <c r="E200" s="9" t="n">
        <v>0.05897283012562886</v>
      </c>
      <c r="F200" s="9" t="n">
        <v>0.008476477169768973</v>
      </c>
    </row>
    <row r="201">
      <c r="A201" s="4" t="inlineStr">
        <is>
          <t>20% position cap</t>
        </is>
      </c>
      <c r="B201" s="4" t="inlineStr">
        <is>
          <t>Proportional</t>
        </is>
      </c>
      <c r="C201" s="4" t="inlineStr">
        <is>
          <t>IEF</t>
        </is>
      </c>
      <c r="D201" s="8" t="n">
        <v>0.05609348177914334</v>
      </c>
      <c r="E201" s="8" t="n">
        <v>0.0583348399848905</v>
      </c>
      <c r="F201" s="8" t="n">
        <v>-0.002241358205747161</v>
      </c>
    </row>
    <row r="202">
      <c r="A202" s="5" t="inlineStr">
        <is>
          <t>20% position cap</t>
        </is>
      </c>
      <c r="B202" s="5" t="inlineStr">
        <is>
          <t>Proportional</t>
        </is>
      </c>
      <c r="C202" s="5" t="inlineStr">
        <is>
          <t>TLT</t>
        </is>
      </c>
      <c r="D202" s="9" t="n">
        <v>0.007894828137706287</v>
      </c>
      <c r="E202" s="9" t="n">
        <v>0.005750265535606661</v>
      </c>
      <c r="F202" s="9" t="n">
        <v>0.002144562602099626</v>
      </c>
    </row>
    <row r="203">
      <c r="A203" s="4" t="inlineStr">
        <is>
          <t>20% position cap</t>
        </is>
      </c>
      <c r="B203" s="4" t="inlineStr">
        <is>
          <t>Proportional</t>
        </is>
      </c>
      <c r="C203" s="4" t="inlineStr">
        <is>
          <t>GLD</t>
        </is>
      </c>
      <c r="D203" s="8" t="n">
        <v>0.2756232189103167</v>
      </c>
      <c r="E203" s="8" t="n">
        <v>0.2461228391033995</v>
      </c>
      <c r="F203" s="8" t="n">
        <v>0.02950037980691719</v>
      </c>
    </row>
    <row r="204">
      <c r="A204" s="5" t="inlineStr">
        <is>
          <t>20% position cap</t>
        </is>
      </c>
      <c r="B204" s="5" t="inlineStr">
        <is>
          <t>Proportional</t>
        </is>
      </c>
      <c r="C204" s="5" t="inlineStr">
        <is>
          <t>SHY</t>
        </is>
      </c>
      <c r="D204" s="9" t="n">
        <v>0.01707264899725561</v>
      </c>
      <c r="E204" s="9" t="n">
        <v>0.0151395072019562</v>
      </c>
      <c r="F204" s="9" t="n">
        <v>0.001933141795299411</v>
      </c>
    </row>
    <row r="205">
      <c r="A205" s="4" t="inlineStr">
        <is>
          <t>20% position cap</t>
        </is>
      </c>
      <c r="B205" s="4" t="inlineStr">
        <is>
          <t>Minimum risk</t>
        </is>
      </c>
      <c r="C205" s="4" t="inlineStr">
        <is>
          <t>SPY</t>
        </is>
      </c>
      <c r="D205" s="8" t="n">
        <v>0.4837490516245933</v>
      </c>
      <c r="E205" s="8" t="n">
        <v>0.7668362049643753</v>
      </c>
      <c r="F205" s="8" t="n">
        <v>-0.283087153339782</v>
      </c>
    </row>
    <row r="206">
      <c r="A206" s="5" t="inlineStr">
        <is>
          <t>20% position cap</t>
        </is>
      </c>
      <c r="B206" s="5" t="inlineStr">
        <is>
          <t>Minimum risk</t>
        </is>
      </c>
      <c r="C206" s="5" t="inlineStr">
        <is>
          <t>IWM</t>
        </is>
      </c>
      <c r="D206" s="9" t="n">
        <v>0.2368533819929759</v>
      </c>
      <c r="E206" s="9" t="n">
        <v>0.1769620958401066</v>
      </c>
      <c r="F206" s="9" t="n">
        <v>0.05989128615286926</v>
      </c>
    </row>
    <row r="207">
      <c r="A207" s="4" t="inlineStr">
        <is>
          <t>20% position cap</t>
        </is>
      </c>
      <c r="B207" s="4" t="inlineStr">
        <is>
          <t>Minimum risk</t>
        </is>
      </c>
      <c r="C207" s="4" t="inlineStr">
        <is>
          <t>EFA</t>
        </is>
      </c>
      <c r="D207" s="8" t="n">
        <v>0.2510936537172181</v>
      </c>
      <c r="E207" s="8" t="n">
        <v>0.2134686215901203</v>
      </c>
      <c r="F207" s="8" t="n">
        <v>0.03762503212709783</v>
      </c>
    </row>
    <row r="208">
      <c r="A208" s="5" t="inlineStr">
        <is>
          <t>20% position cap</t>
        </is>
      </c>
      <c r="B208" s="5" t="inlineStr">
        <is>
          <t>Minimum risk</t>
        </is>
      </c>
      <c r="C208" s="5" t="inlineStr">
        <is>
          <t>EEM</t>
        </is>
      </c>
      <c r="D208" s="9" t="n">
        <v>0.0643991010258322</v>
      </c>
      <c r="E208" s="9" t="n">
        <v>0.05897283012562886</v>
      </c>
      <c r="F208" s="9" t="n">
        <v>0.005426270900203339</v>
      </c>
    </row>
    <row r="209">
      <c r="A209" s="4" t="inlineStr">
        <is>
          <t>20% position cap</t>
        </is>
      </c>
      <c r="B209" s="4" t="inlineStr">
        <is>
          <t>Minimum risk</t>
        </is>
      </c>
      <c r="C209" s="4" t="inlineStr">
        <is>
          <t>IEF</t>
        </is>
      </c>
      <c r="D209" s="8" t="n">
        <v>0.05300117426859076</v>
      </c>
      <c r="E209" s="8" t="n">
        <v>0.0583348399848905</v>
      </c>
      <c r="F209" s="8" t="n">
        <v>-0.005333665716299743</v>
      </c>
    </row>
    <row r="210">
      <c r="A210" s="5" t="inlineStr">
        <is>
          <t>20% position cap</t>
        </is>
      </c>
      <c r="B210" s="5" t="inlineStr">
        <is>
          <t>Minimum risk</t>
        </is>
      </c>
      <c r="C210" s="5" t="inlineStr">
        <is>
          <t>TLT</t>
        </is>
      </c>
      <c r="D210" s="9" t="n">
        <v>0.0107757251504103</v>
      </c>
      <c r="E210" s="9" t="n">
        <v>0.005750265535606661</v>
      </c>
      <c r="F210" s="9" t="n">
        <v>0.005025459614803642</v>
      </c>
    </row>
    <row r="211">
      <c r="A211" s="4" t="inlineStr">
        <is>
          <t>20% position cap</t>
        </is>
      </c>
      <c r="B211" s="4" t="inlineStr">
        <is>
          <t>Minimum risk</t>
        </is>
      </c>
      <c r="C211" s="4" t="inlineStr">
        <is>
          <t>GLD</t>
        </is>
      </c>
      <c r="D211" s="8" t="n">
        <v>0.2137124187940069</v>
      </c>
      <c r="E211" s="8" t="n">
        <v>0.2461228391033995</v>
      </c>
      <c r="F211" s="8" t="n">
        <v>-0.03241042030939262</v>
      </c>
    </row>
    <row r="212">
      <c r="A212" s="5" t="inlineStr">
        <is>
          <t>20% position cap</t>
        </is>
      </c>
      <c r="B212" s="5" t="inlineStr">
        <is>
          <t>Minimum risk</t>
        </is>
      </c>
      <c r="C212" s="5" t="inlineStr">
        <is>
          <t>SHY</t>
        </is>
      </c>
      <c r="D212" s="9" t="n">
        <v>0.02189654644361989</v>
      </c>
      <c r="E212" s="9" t="n">
        <v>0.0151395072019562</v>
      </c>
      <c r="F212" s="9" t="n">
        <v>0.006757039241663687</v>
      </c>
    </row>
    <row r="213">
      <c r="A213" s="4" t="inlineStr">
        <is>
          <t>20% position cap</t>
        </is>
      </c>
      <c r="B213" s="4" t="inlineStr">
        <is>
          <t>Lower turnover</t>
        </is>
      </c>
      <c r="C213" s="4" t="inlineStr">
        <is>
          <t>SPY</t>
        </is>
      </c>
      <c r="D213" s="8" t="n">
        <v>0.48161496178994</v>
      </c>
      <c r="E213" s="8" t="n">
        <v>0.7668362049643753</v>
      </c>
      <c r="F213" s="8" t="n">
        <v>-0.2852212431744353</v>
      </c>
    </row>
    <row r="214">
      <c r="A214" s="5" t="inlineStr">
        <is>
          <t>20% position cap</t>
        </is>
      </c>
      <c r="B214" s="5" t="inlineStr">
        <is>
          <t>Lower turnover</t>
        </is>
      </c>
      <c r="C214" s="5" t="inlineStr">
        <is>
          <t>IWM</t>
        </is>
      </c>
      <c r="D214" s="9" t="n">
        <v>0.261072142372408</v>
      </c>
      <c r="E214" s="9" t="n">
        <v>0.1769620958401066</v>
      </c>
      <c r="F214" s="9" t="n">
        <v>0.08411004653230139</v>
      </c>
    </row>
    <row r="215">
      <c r="A215" s="4" t="inlineStr">
        <is>
          <t>20% position cap</t>
        </is>
      </c>
      <c r="B215" s="4" t="inlineStr">
        <is>
          <t>Lower turnover</t>
        </is>
      </c>
      <c r="C215" s="4" t="inlineStr">
        <is>
          <t>EFA</t>
        </is>
      </c>
      <c r="D215" s="8" t="n">
        <v>0.2270395042779547</v>
      </c>
      <c r="E215" s="8" t="n">
        <v>0.2134686215901203</v>
      </c>
      <c r="F215" s="8" t="n">
        <v>0.01357088268783443</v>
      </c>
    </row>
    <row r="216">
      <c r="A216" s="5" t="inlineStr">
        <is>
          <t>20% position cap</t>
        </is>
      </c>
      <c r="B216" s="5" t="inlineStr">
        <is>
          <t>Lower turnover</t>
        </is>
      </c>
      <c r="C216" s="5" t="inlineStr">
        <is>
          <t>EEM</t>
        </is>
      </c>
      <c r="D216" s="9" t="n">
        <v>0.06988592082086303</v>
      </c>
      <c r="E216" s="9" t="n">
        <v>0.05897283012562886</v>
      </c>
      <c r="F216" s="9" t="n">
        <v>0.01091309069523418</v>
      </c>
    </row>
    <row r="217">
      <c r="A217" s="4" t="inlineStr">
        <is>
          <t>20% position cap</t>
        </is>
      </c>
      <c r="B217" s="4" t="inlineStr">
        <is>
          <t>Lower turnover</t>
        </is>
      </c>
      <c r="C217" s="4" t="inlineStr">
        <is>
          <t>IEF</t>
        </is>
      </c>
      <c r="D217" s="8" t="n">
        <v>0.03450083460267277</v>
      </c>
      <c r="E217" s="8" t="n">
        <v>0.0583348399848905</v>
      </c>
      <c r="F217" s="8" t="n">
        <v>-0.02383400538221774</v>
      </c>
    </row>
    <row r="218">
      <c r="A218" s="5" t="inlineStr">
        <is>
          <t>20% position cap</t>
        </is>
      </c>
      <c r="B218" s="5" t="inlineStr">
        <is>
          <t>Lower turnover</t>
        </is>
      </c>
      <c r="C218" s="5" t="inlineStr">
        <is>
          <t>TLT</t>
        </is>
      </c>
      <c r="D218" s="9" t="n">
        <v>0.01822702333281722</v>
      </c>
      <c r="E218" s="9" t="n">
        <v>0.005750265535606661</v>
      </c>
      <c r="F218" s="9" t="n">
        <v>0.01247675779721056</v>
      </c>
    </row>
    <row r="219">
      <c r="A219" s="4" t="inlineStr">
        <is>
          <t>20% position cap</t>
        </is>
      </c>
      <c r="B219" s="4" t="inlineStr">
        <is>
          <t>Lower turnover</t>
        </is>
      </c>
      <c r="C219" s="4" t="inlineStr">
        <is>
          <t>GLD</t>
        </is>
      </c>
      <c r="D219" s="8" t="n">
        <v>0.2795064739663113</v>
      </c>
      <c r="E219" s="8" t="n">
        <v>0.2461228391033995</v>
      </c>
      <c r="F219" s="8" t="n">
        <v>0.03338363486291182</v>
      </c>
    </row>
    <row r="220">
      <c r="A220" s="5" t="inlineStr">
        <is>
          <t>20% position cap</t>
        </is>
      </c>
      <c r="B220" s="5" t="inlineStr">
        <is>
          <t>Lower turnover</t>
        </is>
      </c>
      <c r="C220" s="5" t="inlineStr">
        <is>
          <t>SHY</t>
        </is>
      </c>
      <c r="D220" s="9" t="n">
        <v>0.02660138340519315</v>
      </c>
      <c r="E220" s="9" t="n">
        <v>0.0151395072019562</v>
      </c>
      <c r="F220" s="9" t="n">
        <v>0.01146187620323694</v>
      </c>
    </row>
    <row r="221">
      <c r="A221" s="4" t="inlineStr">
        <is>
          <t>Domestic and liquid</t>
        </is>
      </c>
      <c r="B221" s="4" t="inlineStr">
        <is>
          <t>Proportional</t>
        </is>
      </c>
      <c r="C221" s="4" t="inlineStr">
        <is>
          <t>SPY</t>
        </is>
      </c>
      <c r="D221" s="8" t="n">
        <v>0.8782377521099625</v>
      </c>
      <c r="E221" s="8" t="n">
        <v>0.7668362049643753</v>
      </c>
      <c r="F221" s="8" t="n">
        <v>0.1114015471455871</v>
      </c>
    </row>
    <row r="222">
      <c r="A222" s="5" t="inlineStr">
        <is>
          <t>Domestic and liquid</t>
        </is>
      </c>
      <c r="B222" s="5" t="inlineStr">
        <is>
          <t>Proportional</t>
        </is>
      </c>
      <c r="C222" s="5" t="inlineStr">
        <is>
          <t>IWM</t>
        </is>
      </c>
      <c r="D222" s="9" t="n">
        <v>0.2043312940351855</v>
      </c>
      <c r="E222" s="9" t="n">
        <v>0.1769620958401066</v>
      </c>
      <c r="F222" s="9" t="n">
        <v>0.02736919819507885</v>
      </c>
    </row>
    <row r="223">
      <c r="A223" s="4" t="inlineStr">
        <is>
          <t>Domestic and liquid</t>
        </is>
      </c>
      <c r="B223" s="4" t="inlineStr">
        <is>
          <t>Proportional</t>
        </is>
      </c>
      <c r="C223" s="4" t="inlineStr">
        <is>
          <t>EFA</t>
        </is>
      </c>
      <c r="D223" s="8" t="n">
        <v>-0.0017662</v>
      </c>
      <c r="E223" s="8" t="n">
        <v>0.2134686215901203</v>
      </c>
      <c r="F223" s="8" t="n">
        <v>-0.2152348215901203</v>
      </c>
    </row>
    <row r="224">
      <c r="A224" s="5" t="inlineStr">
        <is>
          <t>Domestic and liquid</t>
        </is>
      </c>
      <c r="B224" s="5" t="inlineStr">
        <is>
          <t>Proportional</t>
        </is>
      </c>
      <c r="C224" s="5" t="inlineStr">
        <is>
          <t>EEM</t>
        </is>
      </c>
      <c r="D224" s="9" t="n">
        <v>-0.0019201</v>
      </c>
      <c r="E224" s="9" t="n">
        <v>0.05897283012562886</v>
      </c>
      <c r="F224" s="9" t="n">
        <v>-0.06089293012562886</v>
      </c>
    </row>
    <row r="225">
      <c r="A225" s="4" t="inlineStr">
        <is>
          <t>Domestic and liquid</t>
        </is>
      </c>
      <c r="B225" s="4" t="inlineStr">
        <is>
          <t>Proportional</t>
        </is>
      </c>
      <c r="C225" s="4" t="inlineStr">
        <is>
          <t>IEF</t>
        </is>
      </c>
      <c r="D225" s="8" t="n">
        <v>0.06593457657762311</v>
      </c>
      <c r="E225" s="8" t="n">
        <v>0.0583348399848905</v>
      </c>
      <c r="F225" s="8" t="n">
        <v>0.007599736592732609</v>
      </c>
    </row>
    <row r="226">
      <c r="A226" s="5" t="inlineStr">
        <is>
          <t>Domestic and liquid</t>
        </is>
      </c>
      <c r="B226" s="5" t="inlineStr">
        <is>
          <t>Proportional</t>
        </is>
      </c>
      <c r="C226" s="5" t="inlineStr">
        <is>
          <t>TLT</t>
        </is>
      </c>
      <c r="D226" s="9" t="n">
        <v>0.006616170792757581</v>
      </c>
      <c r="E226" s="9" t="n">
        <v>0.005750265535606661</v>
      </c>
      <c r="F226" s="9" t="n">
        <v>0.0008659052571509205</v>
      </c>
    </row>
    <row r="227">
      <c r="A227" s="4" t="inlineStr">
        <is>
          <t>Domestic and liquid</t>
        </is>
      </c>
      <c r="B227" s="4" t="inlineStr">
        <is>
          <t>Proportional</t>
        </is>
      </c>
      <c r="C227" s="4" t="inlineStr">
        <is>
          <t>GLD</t>
        </is>
      </c>
      <c r="D227" s="8" t="n">
        <v>0.2795661983673561</v>
      </c>
      <c r="E227" s="8" t="n">
        <v>0.2461228391033995</v>
      </c>
      <c r="F227" s="8" t="n">
        <v>0.03344335926395656</v>
      </c>
    </row>
    <row r="228">
      <c r="A228" s="5" t="inlineStr">
        <is>
          <t>Domestic and liquid</t>
        </is>
      </c>
      <c r="B228" s="5" t="inlineStr">
        <is>
          <t>Proportional</t>
        </is>
      </c>
      <c r="C228" s="5" t="inlineStr">
        <is>
          <t>SHY</t>
        </is>
      </c>
      <c r="D228" s="9" t="n">
        <v>0.0453601366330915</v>
      </c>
      <c r="E228" s="9" t="n">
        <v>0.0151395072019562</v>
      </c>
      <c r="F228" s="9" t="n">
        <v>0.03022062943113529</v>
      </c>
    </row>
    <row r="229">
      <c r="A229" s="4" t="inlineStr">
        <is>
          <t>Domestic and liquid</t>
        </is>
      </c>
      <c r="B229" s="4" t="inlineStr">
        <is>
          <t>Minimum risk</t>
        </is>
      </c>
      <c r="C229" s="4" t="inlineStr">
        <is>
          <t>SPY</t>
        </is>
      </c>
      <c r="D229" s="8" t="n">
        <v>1.152666482031383</v>
      </c>
      <c r="E229" s="8" t="n">
        <v>0.7668362049643753</v>
      </c>
      <c r="F229" s="8" t="n">
        <v>0.3858302770670075</v>
      </c>
    </row>
    <row r="230">
      <c r="A230" s="5" t="inlineStr">
        <is>
          <t>Domestic and liquid</t>
        </is>
      </c>
      <c r="B230" s="5" t="inlineStr">
        <is>
          <t>Minimum risk</t>
        </is>
      </c>
      <c r="C230" s="5" t="inlineStr">
        <is>
          <t>IWM</t>
        </is>
      </c>
      <c r="D230" s="9" t="n">
        <v>0.2782339990169149</v>
      </c>
      <c r="E230" s="9" t="n">
        <v>0.1769620958401066</v>
      </c>
      <c r="F230" s="9" t="n">
        <v>0.1012719031768083</v>
      </c>
    </row>
    <row r="231">
      <c r="A231" s="4" t="inlineStr">
        <is>
          <t>Domestic and liquid</t>
        </is>
      </c>
      <c r="B231" s="4" t="inlineStr">
        <is>
          <t>Minimum risk</t>
        </is>
      </c>
      <c r="C231" s="4" t="inlineStr">
        <is>
          <t>EFA</t>
        </is>
      </c>
      <c r="D231" s="8" t="n">
        <v>-0.0017662</v>
      </c>
      <c r="E231" s="8" t="n">
        <v>0.2134686215901203</v>
      </c>
      <c r="F231" s="8" t="n">
        <v>-0.2152348215901203</v>
      </c>
    </row>
    <row r="232">
      <c r="A232" s="5" t="inlineStr">
        <is>
          <t>Domestic and liquid</t>
        </is>
      </c>
      <c r="B232" s="5" t="inlineStr">
        <is>
          <t>Minimum risk</t>
        </is>
      </c>
      <c r="C232" s="5" t="inlineStr">
        <is>
          <t>EEM</t>
        </is>
      </c>
      <c r="D232" s="9" t="n">
        <v>-0.0019201</v>
      </c>
      <c r="E232" s="9" t="n">
        <v>0.05897283012562886</v>
      </c>
      <c r="F232" s="9" t="n">
        <v>-0.06089293012562886</v>
      </c>
    </row>
    <row r="233">
      <c r="A233" s="4" t="inlineStr">
        <is>
          <t>Domestic and liquid</t>
        </is>
      </c>
      <c r="B233" s="4" t="inlineStr">
        <is>
          <t>Minimum risk</t>
        </is>
      </c>
      <c r="C233" s="4" t="inlineStr">
        <is>
          <t>IEF</t>
        </is>
      </c>
      <c r="D233" s="8" t="n">
        <v>0.01141497137895852</v>
      </c>
      <c r="E233" s="8" t="n">
        <v>0.0583348399848905</v>
      </c>
      <c r="F233" s="8" t="n">
        <v>-0.04691986860593199</v>
      </c>
    </row>
    <row r="234">
      <c r="A234" s="5" t="inlineStr">
        <is>
          <t>Domestic and liquid</t>
        </is>
      </c>
      <c r="B234" s="5" t="inlineStr">
        <is>
          <t>Minimum risk</t>
        </is>
      </c>
      <c r="C234" s="5" t="inlineStr">
        <is>
          <t>TLT</t>
        </is>
      </c>
      <c r="D234" s="9" t="n">
        <v>0.01531035050059839</v>
      </c>
      <c r="E234" s="9" t="n">
        <v>0.005750265535606661</v>
      </c>
      <c r="F234" s="9" t="n">
        <v>0.009560084964991727</v>
      </c>
    </row>
    <row r="235">
      <c r="A235" s="4" t="inlineStr">
        <is>
          <t>Domestic and liquid</t>
        </is>
      </c>
      <c r="B235" s="4" t="inlineStr">
        <is>
          <t>Minimum risk</t>
        </is>
      </c>
      <c r="C235" s="4" t="inlineStr">
        <is>
          <t>GLD</t>
        </is>
      </c>
      <c r="D235" s="8" t="n">
        <v>0.3853164373821559</v>
      </c>
      <c r="E235" s="8" t="n">
        <v>0.2461228391033995</v>
      </c>
      <c r="F235" s="8" t="n">
        <v>0.1391935982787564</v>
      </c>
    </row>
    <row r="236">
      <c r="A236" s="5" t="inlineStr">
        <is>
          <t>Domestic and liquid</t>
        </is>
      </c>
      <c r="B236" s="5" t="inlineStr">
        <is>
          <t>Minimum risk</t>
        </is>
      </c>
      <c r="C236" s="5" t="inlineStr">
        <is>
          <t>SHY</t>
        </is>
      </c>
      <c r="D236" s="9" t="n">
        <v>0.05034941270985426</v>
      </c>
      <c r="E236" s="9" t="n">
        <v>0.0151395072019562</v>
      </c>
      <c r="F236" s="9" t="n">
        <v>0.03520990550789806</v>
      </c>
    </row>
    <row r="237">
      <c r="A237" s="4" t="inlineStr">
        <is>
          <t>Domestic and liquid</t>
        </is>
      </c>
      <c r="B237" s="4" t="inlineStr">
        <is>
          <t>Lower turnover</t>
        </is>
      </c>
      <c r="C237" s="4" t="inlineStr">
        <is>
          <t>SPY</t>
        </is>
      </c>
      <c r="D237" s="8" t="n">
        <v>1.248147644303953</v>
      </c>
      <c r="E237" s="8" t="n">
        <v>0.7668362049643753</v>
      </c>
      <c r="F237" s="8" t="n">
        <v>0.4813114393395774</v>
      </c>
    </row>
    <row r="238">
      <c r="A238" s="5" t="inlineStr">
        <is>
          <t>Domestic and liquid</t>
        </is>
      </c>
      <c r="B238" s="5" t="inlineStr">
        <is>
          <t>Lower turnover</t>
        </is>
      </c>
      <c r="C238" s="5" t="inlineStr">
        <is>
          <t>IWM</t>
        </is>
      </c>
      <c r="D238" s="9" t="n">
        <v>0.2116089924038399</v>
      </c>
      <c r="E238" s="9" t="n">
        <v>0.1769620958401066</v>
      </c>
      <c r="F238" s="9" t="n">
        <v>0.03464689656373329</v>
      </c>
    </row>
    <row r="239">
      <c r="A239" s="4" t="inlineStr">
        <is>
          <t>Domestic and liquid</t>
        </is>
      </c>
      <c r="B239" s="4" t="inlineStr">
        <is>
          <t>Lower turnover</t>
        </is>
      </c>
      <c r="C239" s="4" t="inlineStr">
        <is>
          <t>EFA</t>
        </is>
      </c>
      <c r="D239" s="8" t="n">
        <v>-0.0017662</v>
      </c>
      <c r="E239" s="8" t="n">
        <v>0.2134686215901203</v>
      </c>
      <c r="F239" s="8" t="n">
        <v>-0.2152348215901203</v>
      </c>
    </row>
    <row r="240">
      <c r="A240" s="5" t="inlineStr">
        <is>
          <t>Domestic and liquid</t>
        </is>
      </c>
      <c r="B240" s="5" t="inlineStr">
        <is>
          <t>Lower turnover</t>
        </is>
      </c>
      <c r="C240" s="5" t="inlineStr">
        <is>
          <t>EEM</t>
        </is>
      </c>
      <c r="D240" s="9" t="n">
        <v>-0.0019201</v>
      </c>
      <c r="E240" s="9" t="n">
        <v>0.05897283012562886</v>
      </c>
      <c r="F240" s="9" t="n">
        <v>-0.06089293012562886</v>
      </c>
    </row>
    <row r="241">
      <c r="A241" s="4" t="inlineStr">
        <is>
          <t>Domestic and liquid</t>
        </is>
      </c>
      <c r="B241" s="4" t="inlineStr">
        <is>
          <t>Lower turnover</t>
        </is>
      </c>
      <c r="C241" s="4" t="inlineStr">
        <is>
          <t>IEF</t>
        </is>
      </c>
      <c r="D241" s="8" t="n">
        <v>0.02687481813432769</v>
      </c>
      <c r="E241" s="8" t="n">
        <v>0.0583348399848905</v>
      </c>
      <c r="F241" s="8" t="n">
        <v>-0.03146002185056281</v>
      </c>
    </row>
    <row r="242">
      <c r="A242" s="5" t="inlineStr">
        <is>
          <t>Domestic and liquid</t>
        </is>
      </c>
      <c r="B242" s="5" t="inlineStr">
        <is>
          <t>Lower turnover</t>
        </is>
      </c>
      <c r="C242" s="5" t="inlineStr">
        <is>
          <t>TLT</t>
        </is>
      </c>
      <c r="D242" s="9" t="n">
        <v>-0.01317458352286728</v>
      </c>
      <c r="E242" s="9" t="n">
        <v>0.005750265535606661</v>
      </c>
      <c r="F242" s="9" t="n">
        <v>-0.01892484905847394</v>
      </c>
    </row>
    <row r="243">
      <c r="A243" s="4" t="inlineStr">
        <is>
          <t>Domestic and liquid</t>
        </is>
      </c>
      <c r="B243" s="4" t="inlineStr">
        <is>
          <t>Lower turnover</t>
        </is>
      </c>
      <c r="C243" s="4" t="inlineStr">
        <is>
          <t>GLD</t>
        </is>
      </c>
      <c r="D243" s="8" t="n">
        <v>0.335129445180571</v>
      </c>
      <c r="E243" s="8" t="n">
        <v>0.2461228391033995</v>
      </c>
      <c r="F243" s="8" t="n">
        <v>0.08900660607717151</v>
      </c>
    </row>
    <row r="244">
      <c r="A244" s="5" t="inlineStr">
        <is>
          <t>Domestic and liquid</t>
        </is>
      </c>
      <c r="B244" s="5" t="inlineStr">
        <is>
          <t>Lower turnover</t>
        </is>
      </c>
      <c r="C244" s="5" t="inlineStr">
        <is>
          <t>SHY</t>
        </is>
      </c>
      <c r="D244" s="9" t="n">
        <v>0.05155168977145731</v>
      </c>
      <c r="E244" s="9" t="n">
        <v>0.0151395072019562</v>
      </c>
      <c r="F244" s="9" t="n">
        <v>0.0364121825695011</v>
      </c>
    </row>
  </sheetData>
  <autoFilter ref="A4:F244"/>
  <pageMargins left="0.75" right="0.75" top="1" bottom="1" header="0.5" footer="0.5"/>
  <pageSetup orientation="landscape" paperSize="9" fitToHeight="0" fitToWidth="1"/>
  <headerFooter>
    <oddHeader/>
    <oddFooter>&amp;CPortfolio Oversight | Aggregate research / not live orders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55" customWidth="1" min="2" max="2"/>
  </cols>
  <sheetData>
    <row r="1" ht="30" customHeight="1">
      <c r="A1" s="1" t="inlineStr">
        <is>
          <t>Run provenance and evidence</t>
        </is>
      </c>
      <c r="B1" s="1" t="n"/>
    </row>
    <row r="2">
      <c r="A2" s="2" t="inlineStr">
        <is>
          <t>Relative paths/hashes identify local research inputs without distributing those inputs.</t>
        </is>
      </c>
      <c r="B2" s="2" t="n"/>
    </row>
    <row r="4" ht="32" customHeight="1">
      <c r="A4" s="3" t="inlineStr">
        <is>
          <t>key</t>
        </is>
      </c>
      <c r="B4" s="3" t="inlineStr">
        <is>
          <t>value</t>
        </is>
      </c>
    </row>
    <row r="5">
      <c r="A5" s="4" t="inlineStr">
        <is>
          <t>run_id</t>
        </is>
      </c>
      <c r="B5" s="4" t="inlineStr">
        <is>
          <t>oversight-20261013T034644</t>
        </is>
      </c>
    </row>
    <row r="6">
      <c r="A6" s="5" t="inlineStr">
        <is>
          <t>started_utc</t>
        </is>
      </c>
      <c r="B6" s="5" t="inlineStr">
        <is>
          <t>2026-10-13T03:46:44.875025+00:00</t>
        </is>
      </c>
    </row>
    <row r="7">
      <c r="A7" s="4" t="inlineStr">
        <is>
          <t>completed_utc</t>
        </is>
      </c>
      <c r="B7" s="4" t="inlineStr">
        <is>
          <t>2026-10-13T03:48:42.488421+00:00</t>
        </is>
      </c>
    </row>
    <row r="8">
      <c r="A8" s="5" t="inlineStr">
        <is>
          <t>elapsed_seconds</t>
        </is>
      </c>
      <c r="B8" s="9" t="n">
        <v>117.61</v>
      </c>
    </row>
    <row r="9">
      <c r="A9" s="4" t="inlineStr">
        <is>
          <t>python</t>
        </is>
      </c>
      <c r="B9" s="4" t="inlineStr">
        <is>
          <t>3.10.11</t>
        </is>
      </c>
    </row>
    <row r="10">
      <c r="A10" s="5" t="inlineStr">
        <is>
          <t>baseline_status</t>
        </is>
      </c>
      <c r="B10" s="5" t="inlineStr">
        <is>
          <t>PASS</t>
        </is>
      </c>
    </row>
    <row r="11">
      <c r="A11" s="4" t="inlineStr">
        <is>
          <t>injected_cases</t>
        </is>
      </c>
      <c r="B11" s="4" t="n">
        <v>5</v>
      </c>
    </row>
    <row r="12">
      <c r="A12" s="5" t="inlineStr">
        <is>
          <t>detected_cases</t>
        </is>
      </c>
      <c r="B12" s="5" t="n">
        <v>5</v>
      </c>
    </row>
    <row r="13">
      <c r="A13" s="4" t="inlineStr">
        <is>
          <t>corrected_retest_status</t>
        </is>
      </c>
      <c r="B13" s="4" t="inlineStr">
        <is>
          <t>PASS</t>
        </is>
      </c>
    </row>
    <row r="14">
      <c r="A14" s="5" t="inlineStr">
        <is>
          <t>original_inputs_unchanged</t>
        </is>
      </c>
      <c r="B14" s="5" t="b">
        <v>1</v>
      </c>
    </row>
    <row r="15">
      <c r="A15" s="4" t="inlineStr">
        <is>
          <t>input_sha256</t>
        </is>
      </c>
      <c r="B15" s="4" t="inlineStr">
        <is>
          <t>{"data/wrds/calendar.csv": "69b684681dd34a2fdc662563a3e060cb7d86b71e4f7d8cea9f8f6ac95938b53a", "data/wrds/daily.csv": "696aa0f881c6c95bb9cbd6536d82d71e0589221bae18f04932602a492bea0711", "data/wrds/identities.csv": "77b06ec307a732a2c62840da34279709f5c9ca0985f18636e01a06c1a08befcb", "data/wrds/manifest.json": "858e366756894b53a60dcb68c3b00178cc8476ae6fbdcee98cce698c8f0227f9", "outputs/wrds/run_summary.json": "54d81352ddc366b6fd76cfc7e55f361a79820526b5172d16e6390b1c7d4e05b3", "outputs/wrds/scenario_summary.csv": "55d48175d52c1b023da7feec82f46b670c07b39a97ddc6e82a6b5d6abdd2a805", "outputs/wrds_private/benchmark.csv": "3187c3a72d373e4836990ceb0c17bc0de81526fddddade09b290f2ec9fa6e323", "outputs/wrds_private/daily.csv": "3daf7e074a460de197f3d81a4e25d75b768d7167c56af4496ba77d90960abc0d", "outputs/wrds_private/decisions.csv": "1f74a5fcbe9475d5bf9a24555a3da346deb1f6b1d6ba586d21cf3c07efa217a1", "outputs/wrds_private/trades.csv": "ee5dee0a384c899ddd52a43835ce1d77cb189ff1df33ee48350bce6d538c9f91"}</t>
        </is>
      </c>
    </row>
    <row r="16">
      <c r="A16" s="5" t="inlineStr">
        <is>
          <t>challenger_code_sha256</t>
        </is>
      </c>
      <c r="B16" s="5" t="inlineStr">
        <is>
          <t>{"oversight_contract.json": "b1a15ed553d313012bf22ddfe952e7aceabeb04d75f37febd225c5aaf612bb1a", "oversight_core.py": "1bae6943b0dc77e4085414a0e597d8781ae466f59f2fb2f9a7a9b3934e249236", "run_oversight.py": "c379a54fc7304c8c87b01bb26e944e31a291bb8eaef952d23628bca9bda2a8cf", "sql/oversight_daily_controls.sql": "7503d3ffd72f652b9ea472afe816bb0e0abf0ce9de61fad196a5ca35b8cf4837", "sql/oversight_trade_controls.sql": "bd22992db2a27ebc9266f7c36fa674f6b82376a3823f39360fb5e0a1842be44f"}</t>
        </is>
      </c>
    </row>
    <row r="17">
      <c r="A17" s="4" t="inlineStr">
        <is>
          <t>public_artifact_sha256</t>
        </is>
      </c>
      <c r="B17" s="4" t="inlineStr">
        <is>
          <t>{"outputs/oversight/historical_stress.json": "43b70392b29d14943a0f64009fe25e2d6cd92af03acce29438e38693a831591f", "outputs/oversight/incident_summary.json": "cea6c97b496d7dec3b601bd88f9045e08018da164ac9e8699f45c6f9fb77f0e0", "outputs/oversight/validation_summary.json": "afba2f564c2ed687e8c7c9c5374ccbfe857e49812d194e24d55703df96fbd303", "outputs/wrds/scenario_summary.csv": "55d48175d52c1b023da7feec82f46b670c07b39a97ddc6e82a6b5d6abdd2a805"}</t>
        </is>
      </c>
    </row>
    <row r="18">
      <c r="A18" s="5" t="inlineStr">
        <is>
          <t>status</t>
        </is>
      </c>
      <c r="B18" s="5" t="inlineStr">
        <is>
          <t>PASS</t>
        </is>
      </c>
    </row>
    <row r="19">
      <c r="A19" s="4" t="inlineStr">
        <is>
          <t>interpretation</t>
        </is>
      </c>
      <c r="B19" s="4" t="inlineStr">
        <is>
          <t>Technical evidence-release decision only. Not investment approval, an actual order gate, or a claim of future alpha.</t>
        </is>
      </c>
    </row>
    <row r="20">
      <c r="A20" s="5" t="inlineStr">
        <is>
          <t>source</t>
        </is>
      </c>
      <c r="B20" s="5" t="inlineStr">
        <is>
          <t>Existing WRDS/CRSP current-vintage historical research; no fresh market-data retrieval.</t>
        </is>
      </c>
    </row>
    <row r="21">
      <c r="A21" s="4" t="inlineStr">
        <is>
          <t>privacy</t>
        </is>
      </c>
      <c r="B21" s="4" t="inlineStr">
        <is>
          <t>Only aggregate challenger/incident/stress receipts are public. Security-day source, detailed holdings, contributions and trades remain local.</t>
        </is>
      </c>
    </row>
  </sheetData>
  <autoFilter ref="A4:B21"/>
  <pageMargins left="0.75" right="0.75" top="1" bottom="1" header="0.5" footer="0.5"/>
  <pageSetup orientation="landscape" paperSize="9" fitToHeight="0" fitToWidth="1"/>
  <headerFooter>
    <oddHeader/>
    <oddFooter>&amp;CPortfolio Oversight | Aggregate research / not live orders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5" customWidth="1" min="1" max="1"/>
    <col width="24" customWidth="1" min="2" max="2"/>
  </cols>
  <sheetData>
    <row r="1">
      <c r="A1" t="inlineStr">
        <is>
          <t>Hand-worked trade accounting | artificial teaching fixture</t>
        </is>
      </c>
    </row>
    <row r="2">
      <c r="A2" t="inlineStr">
        <is>
          <t>These numbers are fabricated for checking formulas, NOT empirical research or an actual account.</t>
        </is>
      </c>
    </row>
    <row r="4">
      <c r="A4" s="10" t="inlineStr">
        <is>
          <t>Initial A</t>
        </is>
      </c>
      <c r="B4" s="11" t="n">
        <v>600</v>
      </c>
    </row>
    <row r="5">
      <c r="A5" s="10" t="inlineStr">
        <is>
          <t>Initial B</t>
        </is>
      </c>
      <c r="B5" s="11" t="n">
        <v>400</v>
      </c>
    </row>
    <row r="6">
      <c r="A6" s="10" t="inlineStr">
        <is>
          <t>A return</t>
        </is>
      </c>
      <c r="B6" s="11" t="n">
        <v>0.1</v>
      </c>
    </row>
    <row r="7">
      <c r="A7" s="10" t="inlineStr">
        <is>
          <t>B return</t>
        </is>
      </c>
      <c r="B7" s="11" t="n">
        <v>-0.05</v>
      </c>
    </row>
    <row r="8">
      <c r="A8" s="10" t="inlineStr">
        <is>
          <t>Cost rate</t>
        </is>
      </c>
      <c r="B8" s="11" t="n">
        <v>0.001</v>
      </c>
    </row>
    <row r="9">
      <c r="A9" s="10" t="inlineStr">
        <is>
          <t>Beginning NAV</t>
        </is>
      </c>
      <c r="B9" s="12">
        <f>B4+B5</f>
        <v/>
      </c>
    </row>
    <row r="10">
      <c r="A10" s="10" t="inlineStr">
        <is>
          <t>Pretrade A</t>
        </is>
      </c>
      <c r="B10" s="12">
        <f>B4*(1+B6)</f>
        <v/>
      </c>
    </row>
    <row r="11">
      <c r="A11" s="10" t="inlineStr">
        <is>
          <t>Pretrade B</t>
        </is>
      </c>
      <c r="B11" s="12">
        <f>B5*(1+B7)</f>
        <v/>
      </c>
    </row>
    <row r="12">
      <c r="A12" s="10" t="inlineStr">
        <is>
          <t>Pretrade NAV</t>
        </is>
      </c>
      <c r="B12" s="12">
        <f>B10+B11</f>
        <v/>
      </c>
    </row>
    <row r="13">
      <c r="A13" s="10" t="inlineStr">
        <is>
          <t>Fee (one sell, one buy; 50/50 target)</t>
        </is>
      </c>
      <c r="B13" s="12">
        <f>B8*(B10-B11)</f>
        <v/>
      </c>
    </row>
    <row r="14">
      <c r="A14" s="10" t="inlineStr">
        <is>
          <t>Posttrade NAV</t>
        </is>
      </c>
      <c r="B14" s="12">
        <f>B12-B13</f>
        <v/>
      </c>
    </row>
    <row r="15">
      <c r="A15" s="10" t="inlineStr">
        <is>
          <t>Posttrade A</t>
        </is>
      </c>
      <c r="B15" s="12">
        <f>B14/2</f>
        <v/>
      </c>
    </row>
    <row r="16">
      <c r="A16" s="10" t="inlineStr">
        <is>
          <t>Posttrade B</t>
        </is>
      </c>
      <c r="B16" s="12">
        <f>B14/2</f>
        <v/>
      </c>
    </row>
    <row r="17">
      <c r="A17" s="10" t="inlineStr">
        <is>
          <t>Trade A</t>
        </is>
      </c>
      <c r="B17" s="12">
        <f>B15-B10</f>
        <v/>
      </c>
    </row>
    <row r="18">
      <c r="A18" s="10" t="inlineStr">
        <is>
          <t>Trade B</t>
        </is>
      </c>
      <c r="B18" s="12">
        <f>B16-B11</f>
        <v/>
      </c>
    </row>
    <row r="19">
      <c r="A19" s="10" t="inlineStr">
        <is>
          <t>Funding residual</t>
        </is>
      </c>
      <c r="B19" s="12">
        <f>B17+B18+B13</f>
        <v/>
      </c>
    </row>
    <row r="20">
      <c r="A20" s="10" t="inlineStr">
        <is>
          <t>Gross return</t>
        </is>
      </c>
      <c r="B20" s="12">
        <f>B12/B9-1</f>
        <v/>
      </c>
    </row>
    <row r="21">
      <c r="A21" s="10" t="inlineStr">
        <is>
          <t>Net return</t>
        </is>
      </c>
      <c r="B21" s="12">
        <f>B14/B9-1</f>
        <v/>
      </c>
    </row>
    <row r="22">
      <c r="A22" s="10" t="inlineStr">
        <is>
          <t>Cost contribution</t>
        </is>
      </c>
      <c r="B22" s="12">
        <f>-B13/B9</f>
        <v/>
      </c>
    </row>
    <row r="23">
      <c r="A23" s="10" t="inlineStr">
        <is>
          <t>Return residual</t>
        </is>
      </c>
      <c r="B23" s="12">
        <f>B20+B22-B21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Josh Gutierrez</dc:creator>
  <dc:title xmlns:dc="http://purl.org/dc/elements/1.1/">Portfolio Validation &amp; Investment Oversight</dc:title>
  <dc:subject xmlns:dc="http://purl.org/dc/elements/1.1/">Independent aggregate research validation and deliberate fault-injection evidence</dc:subject>
  <dcterms:created xmlns:dcterms="http://purl.org/dc/terms/" xmlns:xsi="http://www.w3.org/2001/XMLSchema-instance" xsi:type="dcterms:W3CDTF">2026-10-13T03:59:28Z</dcterms:created>
  <dcterms:modified xmlns:dcterms="http://purl.org/dc/terms/" xmlns:xsi="http://www.w3.org/2001/XMLSchema-instance" xsi:type="dcterms:W3CDTF">2026-10-13T03:59:28Z</dcterms:modified>
</cp:coreProperties>
</file>