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/>
  <mc:AlternateContent xmlns:mc="http://schemas.openxmlformats.org/markup-compatibility/2006">
    <mc:Choice Requires="x15">
      <x15ac:absPath xmlns:x15ac="http://schemas.microsoft.com/office/spreadsheetml/2010/11/ac" url="/Users/iasonas/Desktop/Bachelor thesis/A5_importer_WORKING/A5_importer_new/"/>
    </mc:Choice>
  </mc:AlternateContent>
  <xr:revisionPtr revIDLastSave="0" documentId="13_ncr:1_{3D4A384B-A121-A347-BD96-57D6D0A35E62}" xr6:coauthVersionLast="47" xr6:coauthVersionMax="47" xr10:uidLastSave="{00000000-0000-0000-0000-000000000000}"/>
  <bookViews>
    <workbookView xWindow="0" yWindow="0" windowWidth="38400" windowHeight="24000" xr2:uid="{00000000-000D-0000-FFFF-FFFF00000000}"/>
  </bookViews>
  <sheets>
    <sheet name="model" sheetId="30" r:id="rId1"/>
    <sheet name="Cost_of_electricity" sheetId="28" r:id="rId2"/>
    <sheet name="Units" sheetId="35" r:id="rId3"/>
    <sheet name="Unit_parameters" sheetId="40" r:id="rId4"/>
    <sheet name="Unit_node_node_parameters" sheetId="41" r:id="rId5"/>
    <sheet name="Nodes" sheetId="34" r:id="rId6"/>
    <sheet name="node_parameter_values" sheetId="36" r:id="rId7"/>
    <sheet name="Connections" sheetId="32" r:id="rId8"/>
    <sheet name="Connection_parameters_from" sheetId="39" r:id="rId9"/>
    <sheet name="Connection_parameters" sheetId="38" r:id="rId10"/>
    <sheet name="Model_parameters" sheetId="43" r:id="rId11"/>
    <sheet name="Resolution" sheetId="37" r:id="rId12"/>
  </sheets>
  <definedNames>
    <definedName name="solver_eng" localSheetId="3" hidden="1">1</definedName>
    <definedName name="solver_lin" localSheetId="3" hidden="1">2</definedName>
    <definedName name="solver_neg" localSheetId="3" hidden="1">1</definedName>
    <definedName name="solver_num" localSheetId="3" hidden="1">0</definedName>
    <definedName name="solver_opt" localSheetId="3" hidden="1">Unit_parameters!$D$4</definedName>
    <definedName name="solver_typ" localSheetId="3" hidden="1">1</definedName>
    <definedName name="solver_val" localSheetId="3" hidden="1">0</definedName>
    <definedName name="solver_ver" localSheetId="3" hidden="1">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41" l="1"/>
  <c r="G27" i="41"/>
  <c r="I17" i="41"/>
  <c r="G17" i="41" s="1"/>
  <c r="J17" i="41"/>
  <c r="I18" i="41"/>
  <c r="G18" i="41" s="1"/>
  <c r="J18" i="41"/>
  <c r="I19" i="41"/>
  <c r="G19" i="41" s="1"/>
  <c r="J19" i="41"/>
  <c r="I20" i="41"/>
  <c r="G20" i="41" s="1"/>
  <c r="J20" i="41"/>
  <c r="I21" i="41"/>
  <c r="G21" i="41" s="1"/>
  <c r="J21" i="41"/>
  <c r="I22" i="41"/>
  <c r="G22" i="41" s="1"/>
  <c r="J22" i="41"/>
  <c r="I23" i="41"/>
  <c r="G23" i="41" s="1"/>
  <c r="J23" i="41"/>
  <c r="I24" i="41"/>
  <c r="G24" i="41" s="1"/>
  <c r="J24" i="41"/>
  <c r="I25" i="41"/>
  <c r="G25" i="41" s="1"/>
  <c r="J25" i="41"/>
  <c r="I26" i="41"/>
  <c r="J26" i="41"/>
  <c r="I27" i="41"/>
  <c r="J27" i="41"/>
  <c r="I28" i="41"/>
  <c r="G28" i="41" s="1"/>
  <c r="J28" i="41"/>
  <c r="I29" i="41"/>
  <c r="G29" i="41" s="1"/>
  <c r="J29" i="41"/>
  <c r="I30" i="41"/>
  <c r="G30" i="41" s="1"/>
  <c r="J30" i="41"/>
  <c r="J16" i="41"/>
  <c r="I16" i="41"/>
  <c r="G16" i="41" s="1"/>
  <c r="L8" i="41"/>
  <c r="I2" i="40"/>
  <c r="I3" i="40"/>
  <c r="I4" i="40"/>
  <c r="I5" i="40"/>
  <c r="I6" i="40"/>
  <c r="I7" i="40"/>
  <c r="I8" i="40"/>
  <c r="I9" i="40"/>
  <c r="I10" i="40"/>
  <c r="I11" i="40"/>
  <c r="I12" i="40"/>
  <c r="I13" i="40"/>
  <c r="I14" i="40"/>
  <c r="I15" i="40"/>
  <c r="I16" i="40"/>
  <c r="H3" i="40"/>
  <c r="F3" i="40" s="1"/>
  <c r="H4" i="40"/>
  <c r="F4" i="40" s="1"/>
  <c r="H5" i="40"/>
  <c r="F5" i="40" s="1"/>
  <c r="H6" i="40"/>
  <c r="F6" i="40" s="1"/>
  <c r="H7" i="40"/>
  <c r="H8" i="40"/>
  <c r="H9" i="40"/>
  <c r="H10" i="40"/>
  <c r="H11" i="40"/>
  <c r="H12" i="40"/>
  <c r="H13" i="40"/>
  <c r="H14" i="40"/>
  <c r="H15" i="40"/>
  <c r="H16" i="40"/>
  <c r="H2" i="40"/>
  <c r="F2" i="40" s="1"/>
  <c r="F18" i="40"/>
  <c r="F19" i="40"/>
  <c r="F20" i="40"/>
  <c r="F21" i="40"/>
  <c r="F22" i="40"/>
  <c r="F23" i="40"/>
  <c r="F24" i="40"/>
  <c r="F25" i="40"/>
  <c r="F26" i="40"/>
  <c r="F27" i="40"/>
  <c r="F28" i="40"/>
  <c r="F29" i="40"/>
  <c r="F30" i="40"/>
  <c r="F31" i="40"/>
  <c r="F17" i="40"/>
  <c r="F33" i="40"/>
  <c r="F34" i="40"/>
  <c r="F35" i="40"/>
  <c r="F36" i="40"/>
  <c r="F37" i="40"/>
  <c r="F38" i="40"/>
  <c r="F39" i="40"/>
  <c r="F40" i="40"/>
  <c r="F41" i="40"/>
  <c r="F42" i="40"/>
  <c r="F43" i="40"/>
  <c r="F44" i="40"/>
  <c r="F45" i="40"/>
  <c r="F46" i="40"/>
  <c r="F32" i="40"/>
  <c r="Q3" i="36" a="1"/>
  <c r="Q3" i="36" s="1"/>
  <c r="K2" i="36"/>
  <c r="K3" i="36"/>
  <c r="K4" i="36"/>
  <c r="K5" i="36"/>
  <c r="K6" i="36"/>
  <c r="K7" i="36"/>
  <c r="K8" i="36"/>
  <c r="K9" i="36"/>
  <c r="K10" i="36"/>
  <c r="K11" i="36"/>
  <c r="K12" i="36"/>
  <c r="K13" i="36"/>
  <c r="K14" i="36"/>
  <c r="K15" i="36"/>
  <c r="K1" i="36"/>
  <c r="O2" i="36"/>
  <c r="O3" i="36"/>
  <c r="O4" i="36"/>
  <c r="O5" i="36"/>
  <c r="O6" i="36"/>
  <c r="O7" i="36"/>
  <c r="O8" i="36"/>
  <c r="O9" i="36"/>
  <c r="O10" i="36"/>
  <c r="O11" i="36"/>
  <c r="O12" i="36"/>
  <c r="O13" i="36"/>
  <c r="O14" i="36"/>
  <c r="O15" i="36"/>
  <c r="N2" i="36"/>
  <c r="N3" i="36"/>
  <c r="N4" i="36"/>
  <c r="N5" i="36"/>
  <c r="N6" i="36"/>
  <c r="N7" i="36"/>
  <c r="N8" i="36"/>
  <c r="N9" i="36"/>
  <c r="N10" i="36"/>
  <c r="N11" i="36"/>
  <c r="N12" i="36"/>
  <c r="N13" i="36"/>
  <c r="N14" i="36"/>
  <c r="N15" i="36"/>
  <c r="O1" i="36"/>
  <c r="N1" i="36"/>
  <c r="Q2" i="36"/>
  <c r="Q1" i="36"/>
  <c r="E2" i="36"/>
  <c r="E3" i="36"/>
  <c r="E4" i="36"/>
  <c r="E5" i="36"/>
  <c r="E6" i="36"/>
  <c r="E7" i="36"/>
  <c r="E8" i="36"/>
  <c r="E9" i="36"/>
  <c r="E10" i="36"/>
  <c r="E11" i="36"/>
  <c r="E12" i="36"/>
  <c r="E13" i="36"/>
  <c r="E14" i="36"/>
  <c r="E15" i="36"/>
  <c r="E1" i="36"/>
  <c r="E1" i="37"/>
  <c r="J3" i="43"/>
  <c r="J4" i="43"/>
  <c r="A3" i="28"/>
  <c r="A4" i="28"/>
  <c r="A5" i="28"/>
  <c r="A6" i="28"/>
  <c r="A7" i="28"/>
  <c r="A8" i="28"/>
  <c r="A9" i="28"/>
  <c r="A10" i="28"/>
  <c r="A11" i="28"/>
  <c r="A12" i="28"/>
  <c r="A13" i="28"/>
  <c r="A14" i="28"/>
  <c r="A15" i="28"/>
  <c r="A16" i="28"/>
  <c r="A17" i="28"/>
  <c r="A18" i="28"/>
  <c r="A19" i="28"/>
  <c r="A20" i="28"/>
  <c r="A21" i="28"/>
  <c r="A22" i="28"/>
  <c r="A23" i="28"/>
  <c r="A24" i="28"/>
  <c r="A25" i="28"/>
  <c r="A26" i="28"/>
  <c r="A27" i="28"/>
  <c r="A28" i="28"/>
  <c r="A29" i="28"/>
  <c r="A30" i="28"/>
  <c r="A31" i="28"/>
  <c r="A32" i="28"/>
  <c r="A33" i="28"/>
  <c r="A34" i="28"/>
  <c r="A35" i="28"/>
  <c r="A36" i="28"/>
  <c r="A37" i="28"/>
  <c r="A38" i="28"/>
  <c r="A39" i="28"/>
  <c r="A40" i="28"/>
  <c r="A41" i="28"/>
  <c r="A42" i="28"/>
  <c r="A43" i="28"/>
  <c r="A44" i="28"/>
  <c r="A45" i="28"/>
  <c r="A46" i="28"/>
  <c r="A47" i="28"/>
  <c r="A48" i="28"/>
  <c r="A49" i="28"/>
  <c r="A50" i="28"/>
  <c r="A51" i="28"/>
  <c r="A52" i="28"/>
  <c r="A53" i="28"/>
  <c r="A54" i="28"/>
  <c r="A55" i="28"/>
  <c r="A56" i="28"/>
  <c r="A57" i="28"/>
  <c r="A58" i="28"/>
  <c r="A59" i="28"/>
  <c r="A60" i="28"/>
  <c r="A61" i="28"/>
  <c r="A62" i="28"/>
  <c r="A63" i="28"/>
  <c r="A64" i="28"/>
  <c r="A65" i="28"/>
  <c r="A66" i="28"/>
  <c r="A67" i="28"/>
  <c r="A68" i="28"/>
  <c r="A69" i="28"/>
  <c r="A70" i="28"/>
  <c r="A71" i="28"/>
  <c r="A72" i="28"/>
  <c r="A73" i="28"/>
  <c r="A74" i="28"/>
  <c r="A75" i="28"/>
  <c r="A76" i="28"/>
  <c r="A77" i="28"/>
  <c r="A78" i="28"/>
  <c r="A79" i="28"/>
  <c r="A80" i="28"/>
  <c r="A81" i="28"/>
  <c r="A82" i="28"/>
  <c r="A83" i="28"/>
  <c r="A84" i="28"/>
  <c r="A85" i="28"/>
  <c r="A86" i="28"/>
  <c r="A87" i="28"/>
  <c r="A88" i="28"/>
  <c r="A89" i="28"/>
  <c r="A90" i="28"/>
  <c r="A91" i="28"/>
  <c r="A92" i="28"/>
  <c r="A93" i="28"/>
  <c r="A94" i="28"/>
  <c r="A95" i="28"/>
  <c r="A96" i="28"/>
  <c r="A97" i="28"/>
  <c r="A98" i="28"/>
  <c r="A99" i="28"/>
  <c r="A100" i="28"/>
  <c r="A101" i="28"/>
  <c r="A102" i="28"/>
  <c r="A103" i="28"/>
  <c r="A104" i="28"/>
  <c r="A105" i="28"/>
  <c r="A106" i="28"/>
  <c r="A107" i="28"/>
  <c r="A108" i="28"/>
  <c r="A109" i="28"/>
  <c r="A110" i="28"/>
  <c r="A111" i="28"/>
  <c r="A112" i="28"/>
  <c r="A113" i="28"/>
  <c r="A114" i="28"/>
  <c r="A115" i="28"/>
  <c r="A116" i="28"/>
  <c r="A117" i="28"/>
  <c r="A118" i="28"/>
  <c r="A119" i="28"/>
  <c r="A120" i="28"/>
  <c r="A121" i="28"/>
  <c r="A122" i="28"/>
  <c r="A123" i="28"/>
  <c r="A124" i="28"/>
  <c r="A125" i="28"/>
  <c r="A126" i="28"/>
  <c r="A127" i="28"/>
  <c r="A128" i="28"/>
  <c r="A129" i="28"/>
  <c r="A130" i="28"/>
  <c r="A131" i="28"/>
  <c r="A132" i="28"/>
  <c r="A133" i="28"/>
  <c r="A134" i="28"/>
  <c r="A135" i="28"/>
  <c r="A136" i="28"/>
  <c r="A137" i="28"/>
  <c r="A138" i="28"/>
  <c r="A139" i="28"/>
  <c r="A140" i="28"/>
  <c r="A141" i="28"/>
  <c r="A142" i="28"/>
  <c r="A143" i="28"/>
  <c r="A144" i="28"/>
  <c r="A145" i="28"/>
  <c r="A146" i="28"/>
  <c r="A147" i="28"/>
  <c r="A148" i="28"/>
  <c r="A149" i="28"/>
  <c r="A150" i="28"/>
  <c r="A151" i="28"/>
  <c r="A152" i="28"/>
  <c r="A153" i="28"/>
  <c r="A154" i="28"/>
  <c r="A155" i="28"/>
  <c r="A156" i="28"/>
  <c r="A157" i="28"/>
  <c r="A158" i="28"/>
  <c r="A159" i="28"/>
  <c r="A160" i="28"/>
  <c r="A161" i="28"/>
  <c r="A162" i="28"/>
  <c r="A163" i="28"/>
  <c r="A164" i="28"/>
  <c r="A165" i="28"/>
  <c r="A166" i="28"/>
  <c r="A167" i="28"/>
  <c r="A168" i="28"/>
  <c r="A169" i="28"/>
  <c r="A2" i="28"/>
  <c r="B3" i="28"/>
  <c r="B4" i="28"/>
  <c r="B5" i="28"/>
  <c r="B6" i="28"/>
  <c r="B7" i="28"/>
  <c r="B8" i="28"/>
  <c r="B9" i="28"/>
  <c r="B10" i="28"/>
  <c r="B11" i="28"/>
  <c r="B12" i="28"/>
  <c r="B13" i="28"/>
  <c r="B14" i="28"/>
  <c r="B15" i="28"/>
  <c r="B16" i="28"/>
  <c r="B17" i="28"/>
  <c r="B18" i="28"/>
  <c r="B19" i="28"/>
  <c r="B20" i="28"/>
  <c r="B21" i="28"/>
  <c r="B22" i="28"/>
  <c r="B23" i="28"/>
  <c r="B24" i="28"/>
  <c r="B25" i="28"/>
  <c r="B26" i="28"/>
  <c r="B27" i="28"/>
  <c r="B28" i="28"/>
  <c r="B29" i="28"/>
  <c r="B30" i="28"/>
  <c r="B31" i="28"/>
  <c r="B32" i="28"/>
  <c r="B33" i="28"/>
  <c r="B34" i="28"/>
  <c r="B35" i="28"/>
  <c r="B36" i="28"/>
  <c r="B37" i="28"/>
  <c r="B38" i="28"/>
  <c r="B39" i="28"/>
  <c r="B40" i="28"/>
  <c r="B41" i="28"/>
  <c r="B42" i="28"/>
  <c r="B43" i="28"/>
  <c r="B44" i="28"/>
  <c r="B45" i="28"/>
  <c r="B46" i="28"/>
  <c r="B47" i="28"/>
  <c r="B48" i="28"/>
  <c r="B49" i="28"/>
  <c r="B50" i="28"/>
  <c r="B51" i="28"/>
  <c r="B52" i="28"/>
  <c r="B53" i="28"/>
  <c r="B54" i="28"/>
  <c r="B55" i="28"/>
  <c r="B56" i="28"/>
  <c r="B57" i="28"/>
  <c r="B58" i="28"/>
  <c r="B59" i="28"/>
  <c r="B60" i="28"/>
  <c r="B61" i="28"/>
  <c r="B62" i="28"/>
  <c r="B63" i="28"/>
  <c r="B64" i="28"/>
  <c r="B65" i="28"/>
  <c r="B66" i="28"/>
  <c r="B67" i="28"/>
  <c r="B68" i="28"/>
  <c r="B69" i="28"/>
  <c r="B70" i="28"/>
  <c r="B71" i="28"/>
  <c r="B72" i="28"/>
  <c r="B73" i="28"/>
  <c r="B74" i="28"/>
  <c r="B75" i="28"/>
  <c r="B76" i="28"/>
  <c r="B77" i="28"/>
  <c r="B78" i="28"/>
  <c r="B79" i="28"/>
  <c r="B80" i="28"/>
  <c r="B81" i="28"/>
  <c r="B82" i="28"/>
  <c r="B83" i="28"/>
  <c r="B84" i="28"/>
  <c r="B85" i="28"/>
  <c r="B86" i="28"/>
  <c r="B87" i="28"/>
  <c r="B88" i="28"/>
  <c r="B89" i="28"/>
  <c r="B90" i="28"/>
  <c r="B91" i="28"/>
  <c r="B92" i="28"/>
  <c r="B93" i="28"/>
  <c r="B94" i="28"/>
  <c r="B95" i="28"/>
  <c r="B96" i="28"/>
  <c r="B97" i="28"/>
  <c r="B98" i="28"/>
  <c r="B99" i="28"/>
  <c r="B100" i="28"/>
  <c r="B101" i="28"/>
  <c r="B102" i="28"/>
  <c r="B103" i="28"/>
  <c r="B104" i="28"/>
  <c r="B105" i="28"/>
  <c r="B106" i="28"/>
  <c r="B107" i="28"/>
  <c r="B108" i="28"/>
  <c r="B109" i="28"/>
  <c r="B110" i="28"/>
  <c r="B111" i="28"/>
  <c r="B112" i="28"/>
  <c r="B113" i="28"/>
  <c r="B114" i="28"/>
  <c r="B115" i="28"/>
  <c r="B116" i="28"/>
  <c r="B117" i="28"/>
  <c r="B118" i="28"/>
  <c r="B119" i="28"/>
  <c r="B120" i="28"/>
  <c r="B121" i="28"/>
  <c r="B122" i="28"/>
  <c r="B123" i="28"/>
  <c r="B124" i="28"/>
  <c r="B125" i="28"/>
  <c r="B126" i="28"/>
  <c r="B127" i="28"/>
  <c r="B128" i="28"/>
  <c r="B129" i="28"/>
  <c r="B130" i="28"/>
  <c r="B131" i="28"/>
  <c r="B132" i="28"/>
  <c r="B133" i="28"/>
  <c r="B134" i="28"/>
  <c r="B135" i="28"/>
  <c r="B136" i="28"/>
  <c r="B137" i="28"/>
  <c r="B138" i="28"/>
  <c r="B139" i="28"/>
  <c r="B140" i="28"/>
  <c r="B141" i="28"/>
  <c r="B142" i="28"/>
  <c r="B143" i="28"/>
  <c r="B144" i="28"/>
  <c r="B145" i="28"/>
  <c r="B146" i="28"/>
  <c r="B147" i="28"/>
  <c r="B148" i="28"/>
  <c r="B149" i="28"/>
  <c r="B150" i="28"/>
  <c r="B151" i="28"/>
  <c r="B152" i="28"/>
  <c r="B153" i="28"/>
  <c r="B154" i="28"/>
  <c r="B155" i="28"/>
  <c r="B156" i="28"/>
  <c r="B157" i="28"/>
  <c r="B158" i="28"/>
  <c r="B159" i="28"/>
  <c r="B160" i="28"/>
  <c r="B161" i="28"/>
  <c r="B162" i="28"/>
  <c r="B163" i="28"/>
  <c r="B164" i="28"/>
  <c r="B165" i="28"/>
  <c r="B166" i="28"/>
  <c r="B167" i="28"/>
  <c r="B168" i="28"/>
  <c r="B169" i="28"/>
  <c r="B2" i="28"/>
  <c r="F16" i="40" l="1"/>
  <c r="F15" i="40"/>
  <c r="F14" i="40"/>
  <c r="F13" i="40"/>
  <c r="F12" i="40"/>
  <c r="F11" i="40"/>
  <c r="F9" i="40"/>
  <c r="F7" i="40"/>
  <c r="F10" i="40"/>
  <c r="F8" i="40"/>
  <c r="G1" i="36"/>
  <c r="G6" i="36"/>
  <c r="G7" i="36"/>
  <c r="G8" i="36"/>
  <c r="G9" i="36"/>
  <c r="G5" i="36"/>
  <c r="G10" i="36"/>
  <c r="G4" i="36"/>
  <c r="G11" i="36"/>
  <c r="G15" i="36"/>
  <c r="G3" i="36"/>
  <c r="G2" i="36"/>
  <c r="G12" i="36"/>
  <c r="G13" i="36"/>
  <c r="G14" i="36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<sst xmlns="http://schemas.openxmlformats.org/spreadsheetml/2006/main" count="1621" uniqueCount="368">
  <si>
    <t>commodity</t>
  </si>
  <si>
    <t>water</t>
  </si>
  <si>
    <t>unit</t>
  </si>
  <si>
    <t>1h</t>
  </si>
  <si>
    <t>hour</t>
  </si>
  <si>
    <t>vom_cost</t>
  </si>
  <si>
    <t>Bastusel_to_Grytfors_disch</t>
  </si>
  <si>
    <t>Bastusel_to_Grytfors_spill</t>
  </si>
  <si>
    <t>Bergnäs_to_Slagnäs_disch</t>
  </si>
  <si>
    <t>Bergnäs_to_Slagnäs_spill</t>
  </si>
  <si>
    <t>Båtfors_to_Finnfors_disch</t>
  </si>
  <si>
    <t>Båtfors_to_Finnfors_spill</t>
  </si>
  <si>
    <t>Finnfors_to_Granfors_disch</t>
  </si>
  <si>
    <t>Finnfors_to_Granfors_spill</t>
  </si>
  <si>
    <t>Gallejaur_to_Vargfors_disch</t>
  </si>
  <si>
    <t>Gallejaur_to_Vargfors_spill</t>
  </si>
  <si>
    <t>Granfors_to_Krångfors_disch</t>
  </si>
  <si>
    <t>Granfors_to_Krångfors_spill</t>
  </si>
  <si>
    <t>Grytfors_to_Gallejaur_disch</t>
  </si>
  <si>
    <t>Grytfors_to_Gallejaur_spill</t>
  </si>
  <si>
    <t>Krångfors_to_Selsfors_disch</t>
  </si>
  <si>
    <t>Krångfors_to_Selsfors_spill</t>
  </si>
  <si>
    <t>Rebnis_to_Bergnäs_disch</t>
  </si>
  <si>
    <t>Rebnis_to_Bergnäs_spill</t>
  </si>
  <si>
    <t>Rengård_to_Båtfors_disch</t>
  </si>
  <si>
    <t>Rengård_to_Båtfors_spill</t>
  </si>
  <si>
    <t>Sadva_to_Bergnäs_disch</t>
  </si>
  <si>
    <t>Sadva_to_Bergnäs_spill</t>
  </si>
  <si>
    <t>Selsfors_to_Kvistforsen_disch</t>
  </si>
  <si>
    <t>Selsfors_to_Kvistforsen_spill</t>
  </si>
  <si>
    <t>Slagnäs_to_Bastusel_disch</t>
  </si>
  <si>
    <t>Slagnäs_to_Bastusel_spill</t>
  </si>
  <si>
    <t>Vargfors_to_Rengård_disch</t>
  </si>
  <si>
    <t>Vargfors_to_Rengård_spill</t>
  </si>
  <si>
    <t>True</t>
  </si>
  <si>
    <t>Pmax</t>
  </si>
  <si>
    <t>Qmax</t>
  </si>
  <si>
    <t>Mstart</t>
  </si>
  <si>
    <t>Mmax</t>
  </si>
  <si>
    <t>Local Inflow</t>
  </si>
  <si>
    <t>Bastusel</t>
  </si>
  <si>
    <t>Bergnäs</t>
  </si>
  <si>
    <t>Båtfors</t>
  </si>
  <si>
    <t>Finnfors</t>
  </si>
  <si>
    <t>Gallejaur</t>
  </si>
  <si>
    <t>Granfors</t>
  </si>
  <si>
    <t>Grytfors</t>
  </si>
  <si>
    <t>Krångfors</t>
  </si>
  <si>
    <t>Kvistforsen</t>
  </si>
  <si>
    <t>Rebnis</t>
  </si>
  <si>
    <t>Rengård</t>
  </si>
  <si>
    <t>Sadva</t>
  </si>
  <si>
    <t>Selsfors</t>
  </si>
  <si>
    <t>Slagnäs</t>
  </si>
  <si>
    <t>Vargfors</t>
  </si>
  <si>
    <t>Power plants</t>
  </si>
  <si>
    <t>Start</t>
  </si>
  <si>
    <t>End</t>
  </si>
  <si>
    <t>Resolution</t>
  </si>
  <si>
    <t>Mend</t>
  </si>
  <si>
    <t>2019-01-01T00:00:00</t>
  </si>
  <si>
    <t>2019-01-02T00:00:00</t>
  </si>
  <si>
    <t>2019-01-08T00:00:00</t>
  </si>
  <si>
    <t>2019-01-01T01:00:00</t>
  </si>
  <si>
    <t>2019-01-01T02:00:00</t>
  </si>
  <si>
    <t>2019-01-01T03:00:00</t>
  </si>
  <si>
    <t>2019-01-01T04:00:00</t>
  </si>
  <si>
    <t>2019-01-01T05:00:00</t>
  </si>
  <si>
    <t>2019-01-01T06:00:00</t>
  </si>
  <si>
    <t>2019-01-01T07:00:00</t>
  </si>
  <si>
    <t>2019-01-01T08:00:00</t>
  </si>
  <si>
    <t>2019-01-01T09:00:00</t>
  </si>
  <si>
    <t>2019-01-01T10:00:00</t>
  </si>
  <si>
    <t>2019-01-01T11:00:00</t>
  </si>
  <si>
    <t>2019-01-01T12:00:00</t>
  </si>
  <si>
    <t>2019-01-01T13:00:00</t>
  </si>
  <si>
    <t>2019-01-01T14:00:00</t>
  </si>
  <si>
    <t>2019-01-01T15:00:00</t>
  </si>
  <si>
    <t>2019-01-01T16:00:00</t>
  </si>
  <si>
    <t>2019-01-01T17:00:00</t>
  </si>
  <si>
    <t>2019-01-01T18:00:00</t>
  </si>
  <si>
    <t>2019-01-01T19:00:00</t>
  </si>
  <si>
    <t>2019-01-01T20:00:00</t>
  </si>
  <si>
    <t>2019-01-01T21:00:00</t>
  </si>
  <si>
    <t>2019-01-01T22:00:00</t>
  </si>
  <si>
    <t>2019-01-01T23:00:00</t>
  </si>
  <si>
    <t>2019-01-02T01:00:00</t>
  </si>
  <si>
    <t>2019-01-02T02:00:00</t>
  </si>
  <si>
    <t>2019-01-02T03:00:00</t>
  </si>
  <si>
    <t>2019-01-02T04:00:00</t>
  </si>
  <si>
    <t>2019-01-02T05:00:00</t>
  </si>
  <si>
    <t>2019-01-02T06:00:00</t>
  </si>
  <si>
    <t>2019-01-02T07:00:00</t>
  </si>
  <si>
    <t>2019-01-02T08:00:00</t>
  </si>
  <si>
    <t>2019-01-02T09:00:00</t>
  </si>
  <si>
    <t>2019-01-02T10:00:00</t>
  </si>
  <si>
    <t>2019-01-02T11:00:00</t>
  </si>
  <si>
    <t>2019-01-02T12:00:00</t>
  </si>
  <si>
    <t>2019-01-02T13:00:00</t>
  </si>
  <si>
    <t>2019-01-02T14:00:00</t>
  </si>
  <si>
    <t>2019-01-02T15:00:00</t>
  </si>
  <si>
    <t>2019-01-02T16:00:00</t>
  </si>
  <si>
    <t>2019-01-02T17:00:00</t>
  </si>
  <si>
    <t>2019-01-02T18:00:00</t>
  </si>
  <si>
    <t>2019-01-02T19:00:00</t>
  </si>
  <si>
    <t>2019-01-02T20:00:00</t>
  </si>
  <si>
    <t>2019-01-02T21:00:00</t>
  </si>
  <si>
    <t>2019-01-02T22:00:00</t>
  </si>
  <si>
    <t>2019-01-02T23:00:00</t>
  </si>
  <si>
    <t>2019-01-03T00:00:00</t>
  </si>
  <si>
    <t>2019-01-03T01:00:00</t>
  </si>
  <si>
    <t>2019-01-03T02:00:00</t>
  </si>
  <si>
    <t>2019-01-03T03:00:00</t>
  </si>
  <si>
    <t>2019-01-03T04:00:00</t>
  </si>
  <si>
    <t>2019-01-03T05:00:00</t>
  </si>
  <si>
    <t>2019-01-03T06:00:00</t>
  </si>
  <si>
    <t>2019-01-03T07:00:00</t>
  </si>
  <si>
    <t>2019-01-03T08:00:00</t>
  </si>
  <si>
    <t>2019-01-03T09:00:00</t>
  </si>
  <si>
    <t>2019-01-03T10:00:00</t>
  </si>
  <si>
    <t>2019-01-03T11:00:00</t>
  </si>
  <si>
    <t>2019-01-03T12:00:00</t>
  </si>
  <si>
    <t>2019-01-03T13:00:00</t>
  </si>
  <si>
    <t>2019-01-03T14:00:00</t>
  </si>
  <si>
    <t>2019-01-03T15:00:00</t>
  </si>
  <si>
    <t>2019-01-03T16:00:00</t>
  </si>
  <si>
    <t>2019-01-03T17:00:00</t>
  </si>
  <si>
    <t>2019-01-03T18:00:00</t>
  </si>
  <si>
    <t>2019-01-03T19:00:00</t>
  </si>
  <si>
    <t>2019-01-03T20:00:00</t>
  </si>
  <si>
    <t>2019-01-03T21:00:00</t>
  </si>
  <si>
    <t>2019-01-03T22:00:00</t>
  </si>
  <si>
    <t>2019-01-03T23:00:00</t>
  </si>
  <si>
    <t>2019-01-04T00:00:00</t>
  </si>
  <si>
    <t>2019-01-04T01:00:00</t>
  </si>
  <si>
    <t>2019-01-04T02:00:00</t>
  </si>
  <si>
    <t>2019-01-04T03:00:00</t>
  </si>
  <si>
    <t>2019-01-04T04:00:00</t>
  </si>
  <si>
    <t>2019-01-04T05:00:00</t>
  </si>
  <si>
    <t>2019-01-04T06:00:00</t>
  </si>
  <si>
    <t>2019-01-04T07:00:00</t>
  </si>
  <si>
    <t>2019-01-04T08:00:00</t>
  </si>
  <si>
    <t>2019-01-04T09:00:00</t>
  </si>
  <si>
    <t>2019-01-04T10:00:00</t>
  </si>
  <si>
    <t>2019-01-04T11:00:00</t>
  </si>
  <si>
    <t>2019-01-04T12:00:00</t>
  </si>
  <si>
    <t>2019-01-04T13:00:00</t>
  </si>
  <si>
    <t>2019-01-04T14:00:00</t>
  </si>
  <si>
    <t>2019-01-04T15:00:00</t>
  </si>
  <si>
    <t>2019-01-04T16:00:00</t>
  </si>
  <si>
    <t>2019-01-04T17:00:00</t>
  </si>
  <si>
    <t>2019-01-04T18:00:00</t>
  </si>
  <si>
    <t>2019-01-04T19:00:00</t>
  </si>
  <si>
    <t>2019-01-04T20:00:00</t>
  </si>
  <si>
    <t>2019-01-04T21:00:00</t>
  </si>
  <si>
    <t>2019-01-04T22:00:00</t>
  </si>
  <si>
    <t>2019-01-04T23:00:00</t>
  </si>
  <si>
    <t>2019-01-05T00:00:00</t>
  </si>
  <si>
    <t>2019-01-05T01:00:00</t>
  </si>
  <si>
    <t>2019-01-05T02:00:00</t>
  </si>
  <si>
    <t>2019-01-05T03:00:00</t>
  </si>
  <si>
    <t>2019-01-05T04:00:00</t>
  </si>
  <si>
    <t>2019-01-05T05:00:00</t>
  </si>
  <si>
    <t>2019-01-05T06:00:00</t>
  </si>
  <si>
    <t>2019-01-05T07:00:00</t>
  </si>
  <si>
    <t>2019-01-05T08:00:00</t>
  </si>
  <si>
    <t>2019-01-05T09:00:00</t>
  </si>
  <si>
    <t>2019-01-05T10:00:00</t>
  </si>
  <si>
    <t>2019-01-05T11:00:00</t>
  </si>
  <si>
    <t>2019-01-05T12:00:00</t>
  </si>
  <si>
    <t>2019-01-05T13:00:00</t>
  </si>
  <si>
    <t>2019-01-05T14:00:00</t>
  </si>
  <si>
    <t>2019-01-05T15:00:00</t>
  </si>
  <si>
    <t>2019-01-05T16:00:00</t>
  </si>
  <si>
    <t>2019-01-05T17:00:00</t>
  </si>
  <si>
    <t>2019-01-05T18:00:00</t>
  </si>
  <si>
    <t>2019-01-05T19:00:00</t>
  </si>
  <si>
    <t>2019-01-05T20:00:00</t>
  </si>
  <si>
    <t>2019-01-05T21:00:00</t>
  </si>
  <si>
    <t>2019-01-05T22:00:00</t>
  </si>
  <si>
    <t>2019-01-05T23:00:00</t>
  </si>
  <si>
    <t>2019-01-06T00:00:00</t>
  </si>
  <si>
    <t>2019-01-06T01:00:00</t>
  </si>
  <si>
    <t>2019-01-06T02:00:00</t>
  </si>
  <si>
    <t>2019-01-06T03:00:00</t>
  </si>
  <si>
    <t>2019-01-06T04:00:00</t>
  </si>
  <si>
    <t>2019-01-06T05:00:00</t>
  </si>
  <si>
    <t>2019-01-06T06:00:00</t>
  </si>
  <si>
    <t>2019-01-06T07:00:00</t>
  </si>
  <si>
    <t>2019-01-06T08:00:00</t>
  </si>
  <si>
    <t>2019-01-06T09:00:00</t>
  </si>
  <si>
    <t>2019-01-06T10:00:00</t>
  </si>
  <si>
    <t>2019-01-06T11:00:00</t>
  </si>
  <si>
    <t>2019-01-06T12:00:00</t>
  </si>
  <si>
    <t>2019-01-06T13:00:00</t>
  </si>
  <si>
    <t>2019-01-06T14:00:00</t>
  </si>
  <si>
    <t>2019-01-06T15:00:00</t>
  </si>
  <si>
    <t>2019-01-06T16:00:00</t>
  </si>
  <si>
    <t>2019-01-06T17:00:00</t>
  </si>
  <si>
    <t>2019-01-06T18:00:00</t>
  </si>
  <si>
    <t>2019-01-06T19:00:00</t>
  </si>
  <si>
    <t>2019-01-06T20:00:00</t>
  </si>
  <si>
    <t>2019-01-06T21:00:00</t>
  </si>
  <si>
    <t>2019-01-06T22:00:00</t>
  </si>
  <si>
    <t>2019-01-06T23:00:00</t>
  </si>
  <si>
    <t>2019-01-07T00:00:00</t>
  </si>
  <si>
    <t>2019-01-07T01:00:00</t>
  </si>
  <si>
    <t>2019-01-07T02:00:00</t>
  </si>
  <si>
    <t>2019-01-07T03:00:00</t>
  </si>
  <si>
    <t>2019-01-07T04:00:00</t>
  </si>
  <si>
    <t>2019-01-07T05:00:00</t>
  </si>
  <si>
    <t>2019-01-07T06:00:00</t>
  </si>
  <si>
    <t>2019-01-07T07:00:00</t>
  </si>
  <si>
    <t>2019-01-07T08:00:00</t>
  </si>
  <si>
    <t>2019-01-07T09:00:00</t>
  </si>
  <si>
    <t>2019-01-07T10:00:00</t>
  </si>
  <si>
    <t>2019-01-07T11:00:00</t>
  </si>
  <si>
    <t>2019-01-07T12:00:00</t>
  </si>
  <si>
    <t>2019-01-07T13:00:00</t>
  </si>
  <si>
    <t>2019-01-07T14:00:00</t>
  </si>
  <si>
    <t>2019-01-07T15:00:00</t>
  </si>
  <si>
    <t>2019-01-07T16:00:00</t>
  </si>
  <si>
    <t>2019-01-07T17:00:00</t>
  </si>
  <si>
    <t>2019-01-07T18:00:00</t>
  </si>
  <si>
    <t>2019-01-07T19:00:00</t>
  </si>
  <si>
    <t>2019-01-07T20:00:00</t>
  </si>
  <si>
    <t>2019-01-07T21:00:00</t>
  </si>
  <si>
    <t>2019-01-07T22:00:00</t>
  </si>
  <si>
    <t>2019-01-07T23:00:00</t>
  </si>
  <si>
    <t>Bastusel_upper</t>
  </si>
  <si>
    <t>Bastusel_lower</t>
  </si>
  <si>
    <t>Bastusel_pwr_plant</t>
  </si>
  <si>
    <t>Bergnäs_upper</t>
  </si>
  <si>
    <t>Bergnäs_lower</t>
  </si>
  <si>
    <t>Bergnäs_pwr_plant</t>
  </si>
  <si>
    <t>Båtfors_upper</t>
  </si>
  <si>
    <t>Båtfors_lower</t>
  </si>
  <si>
    <t>Båtfors_pwr_plant</t>
  </si>
  <si>
    <t>Finnfors_upper</t>
  </si>
  <si>
    <t>Finnfors_lower</t>
  </si>
  <si>
    <t>Finnfors_pwr_plant</t>
  </si>
  <si>
    <t>Gallejaur_upper</t>
  </si>
  <si>
    <t>Gallejaur_lower</t>
  </si>
  <si>
    <t>Gallejaur_pwr_plant</t>
  </si>
  <si>
    <t>Granfors_upper</t>
  </si>
  <si>
    <t>Granfors_lower</t>
  </si>
  <si>
    <t>Granfors_pwr_plant</t>
  </si>
  <si>
    <t>Grytfors_upper</t>
  </si>
  <si>
    <t>Grytfors_lower</t>
  </si>
  <si>
    <t>Grytfors_pwr_plant</t>
  </si>
  <si>
    <t>Krångfors_upper</t>
  </si>
  <si>
    <t>Krångfors_lower</t>
  </si>
  <si>
    <t>Krångfors_pwr_plant</t>
  </si>
  <si>
    <t>Kvistforsen_upper</t>
  </si>
  <si>
    <t>Rengård_lower</t>
  </si>
  <si>
    <t>Rengård_pwr_plant</t>
  </si>
  <si>
    <t>Rebnis_upper</t>
  </si>
  <si>
    <t>Rebnis_lower</t>
  </si>
  <si>
    <t>Rebnis_pwr_plant</t>
  </si>
  <si>
    <t>Rengård_upper</t>
  </si>
  <si>
    <t>Sadva_lower</t>
  </si>
  <si>
    <t>Sadva_pwr_plant</t>
  </si>
  <si>
    <t>Sadva_upper</t>
  </si>
  <si>
    <t>Selsfors_lower</t>
  </si>
  <si>
    <t>Selsfors_pwr_plant</t>
  </si>
  <si>
    <t>Selsfors_upper</t>
  </si>
  <si>
    <t>Slagnäs_lower</t>
  </si>
  <si>
    <t>Slagnäs_pwr_plant</t>
  </si>
  <si>
    <t>Slagnäs_upper</t>
  </si>
  <si>
    <t>Vargfors_lower</t>
  </si>
  <si>
    <t>Vargfors_pwr_plant</t>
  </si>
  <si>
    <t>Vargfors_upper</t>
  </si>
  <si>
    <t>Kvistforsen_lower</t>
  </si>
  <si>
    <t>Kvistforsen_pwr_plant</t>
  </si>
  <si>
    <t>electricity</t>
  </si>
  <si>
    <t>electricity_node</t>
  </si>
  <si>
    <t>node</t>
  </si>
  <si>
    <t>connection</t>
  </si>
  <si>
    <t>node__commodity</t>
  </si>
  <si>
    <t>Kvistforsen_to_downstream_disch</t>
  </si>
  <si>
    <t>Kvistforsen_to_downstream_spill</t>
  </si>
  <si>
    <t>connection__from_node</t>
  </si>
  <si>
    <t>connection__to_node</t>
  </si>
  <si>
    <t>electricity_load</t>
  </si>
  <si>
    <t>unit__from_node</t>
  </si>
  <si>
    <t>unit__to_node</t>
  </si>
  <si>
    <t>my_report</t>
  </si>
  <si>
    <t>node_state</t>
  </si>
  <si>
    <t>unit_flow</t>
  </si>
  <si>
    <t>connection_flow</t>
  </si>
  <si>
    <t>output_name</t>
  </si>
  <si>
    <t>report</t>
  </si>
  <si>
    <t>report__output</t>
  </si>
  <si>
    <t>instance</t>
  </si>
  <si>
    <t>model</t>
  </si>
  <si>
    <t>duration_unit</t>
  </si>
  <si>
    <t>Base</t>
  </si>
  <si>
    <t>model_end</t>
  </si>
  <si>
    <t>model_start</t>
  </si>
  <si>
    <t>demand</t>
  </si>
  <si>
    <t>fix_node_state</t>
  </si>
  <si>
    <t>has_state</t>
  </si>
  <si>
    <t>node_state_cap</t>
  </si>
  <si>
    <t>state_coeff</t>
  </si>
  <si>
    <t>temporal_block</t>
  </si>
  <si>
    <t>some_week</t>
  </si>
  <si>
    <t>resolution</t>
  </si>
  <si>
    <t>{"type": "duration", "data": "1h"}</t>
  </si>
  <si>
    <t>fix_connection_flow</t>
  </si>
  <si>
    <t>{"type": "time_series", "index": {"start": "2018-12-31 22:00:00", "resolution": "1h", "ignore_year": false, "repeat": false}, "data": [110.7, 110.7]}</t>
  </si>
  <si>
    <t>{"type": "time_series", "index": {"start": "2018-12-30 00:00:00", "resolution": "2D", "ignore_year": false, "repeat": false}, "data": [0.0, 0.0]}</t>
  </si>
  <si>
    <t>{"type": "time_series", "index": {"start": "2018-12-31 22:00:00", "resolution": "1h", "ignore_year": false, "repeat": false}, "data": [105.0, 105.0]}</t>
  </si>
  <si>
    <t>{"type": "time_series", "index": {"start": "2018-12-31 20:00:00", "resolution": "3h", "ignore_year": false, "repeat": false}, "data": [150.2, 150.2]}</t>
  </si>
  <si>
    <t>{"type": "time_series", "index": {"start": "2018-12-31 20:00:00", "resolution": "3h", "ignore_year": false, "repeat": false}, "data": [155.3, 155.3]}</t>
  </si>
  <si>
    <t>{"type": "time_series", "index": {"start": "2018-12-31 23:00:00", "resolution": "30m", "ignore_year": false, "repeat": false}, "data": [118.2, 118.2]}</t>
  </si>
  <si>
    <t>{"type": "time_series", "index": {"start": "2018-12-31 20:00:00", "resolution": "3h", "ignore_year": false, "repeat": false}, "data": [155.6, 155.6]}</t>
  </si>
  <si>
    <t>{"type": "time_series", "index": {"start": "2018-12-31 23:45:00", "resolution": "15m", "ignore_year": false, "repeat": false}, "data": [117.2, 117.2]}</t>
  </si>
  <si>
    <t>{"type": "time_series", "index": {"start": "2018-12-31 20:00:00", "resolution": "3h", "ignore_year": false, "repeat": false}, "data": [156.0, 156.0]}</t>
  </si>
  <si>
    <t>{"type": "time_series", "index": {"start": "2018-12-30 00:00:00", "resolution": "2D", "ignore_year": false, "repeat": false}, "data": [158.5, 158.5]}</t>
  </si>
  <si>
    <t>{"type": "time_series", "index": {"start": "2018-12-29 23:00:00", "resolution": "2D", "ignore_year": false, "repeat": false}, "data": [21.5, 21.5]}</t>
  </si>
  <si>
    <t>{"type": "time_series", "index": {"start": "2018-12-31 20:00:00", "resolution": "3h", "ignore_year": false, "repeat": false}, "data": [141.5, 141.5]}</t>
  </si>
  <si>
    <t>{"type": "time_series", "index": {"start": "2018-12-29 23:00:00", "resolution": "2D", "ignore_year": false, "repeat": false}, "data": [34.6, 34.6]}</t>
  </si>
  <si>
    <t>{"type": "time_series", "index": {"start": "2018-12-31 20:00:00", "resolution": "3h", "ignore_year": false, "repeat": false}, "data": [158.4, 158.4]}</t>
  </si>
  <si>
    <t>{"type": "time_series", "index": {"start": "2018-12-31 19:00:00", "resolution": "4h", "ignore_year": false, "repeat": false}, "data": [106.6, 106.6]}</t>
  </si>
  <si>
    <t>{"type": "time_series", "index": {"start": "2018-12-31 20:00:00", "resolution": "3h", "ignore_year": false, "repeat": false}, "data": [119.6, 119.6]}</t>
  </si>
  <si>
    <t>connection_flow_delay</t>
  </si>
  <si>
    <t>fix_ratio_out_in_connection_flow</t>
  </si>
  <si>
    <t>{"type": "duration", "data": "150m"}</t>
  </si>
  <si>
    <t>{"type": "duration", "data": "3h"}</t>
  </si>
  <si>
    <t>{"type": "duration", "data": "30m"}</t>
  </si>
  <si>
    <t>{"type": "duration", "data": "15m"}</t>
  </si>
  <si>
    <t>{"type": "duration", "data": "2D"}</t>
  </si>
  <si>
    <t>{"type": "duration", "data": "4h"}</t>
  </si>
  <si>
    <t>unit_capacity</t>
  </si>
  <si>
    <t>minimum_operating_point</t>
  </si>
  <si>
    <t>0.0888888888889</t>
  </si>
  <si>
    <t>fix_ratio_out_in_unit_flow</t>
  </si>
  <si>
    <t>unit_incremental_heat_rate</t>
  </si>
  <si>
    <t>operating_points</t>
  </si>
  <si>
    <t>stochastic_structure</t>
  </si>
  <si>
    <t>deterministic</t>
  </si>
  <si>
    <t>stochastic_scenario</t>
  </si>
  <si>
    <t>realization</t>
  </si>
  <si>
    <t>model__default_stochastic_structure</t>
  </si>
  <si>
    <t>model__default_temporal_block</t>
  </si>
  <si>
    <t>model__report</t>
  </si>
  <si>
    <t>stochastic_structure__stochastic_scenario</t>
  </si>
  <si>
    <t>unit__node__node</t>
  </si>
  <si>
    <t>connection__node__node</t>
  </si>
  <si>
    <t>Relationship class names</t>
  </si>
  <si>
    <t>Object class names 1</t>
  </si>
  <si>
    <t>Object class names 2</t>
  </si>
  <si>
    <t>Object names 1</t>
  </si>
  <si>
    <t>Object names 2</t>
  </si>
  <si>
    <t>Electricity Price Timeseries</t>
  </si>
  <si>
    <t>{"type": "date_time", "data": "</t>
  </si>
  <si>
    <t>"}</t>
  </si>
  <si>
    <t>{"type": "duration", "data": "</t>
  </si>
  <si>
    <t>{"type": "time_series", "data": {"</t>
  </si>
  <si>
    <t xml:space="preserve">": </t>
  </si>
  <si>
    <t>}}</t>
  </si>
  <si>
    <t>, "</t>
  </si>
  <si>
    <t>": NaN, "</t>
  </si>
  <si>
    <t>{"type": "array", "value_type": "float", "data": [</t>
  </si>
  <si>
    <t>Max efficiency point 1</t>
  </si>
  <si>
    <t>Max efficiency point 2</t>
  </si>
  <si>
    <t>Εlectricty/Water conversion Segment 1</t>
  </si>
  <si>
    <t>Electricity/Water conversion Segment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</si>
</sst>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000"/>
    <numFmt numFmtId="165" formatCode="0.0000000"/>
    <numFmt numFmtId="166" formatCode="0.000000000"/>
    <numFmt numFmtId="167" formatCode="0.0000000000"/>
    <numFmt numFmtId="168" formatCode="[$-F800]dddd\,\ mmmm\ dd\,\ 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8E4BC"/>
        <bgColor rgb="FF000000"/>
      </patternFill>
    </fill>
    <fill>
      <patternFill patternType="solid">
        <fgColor rgb="FFB8CCE4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2" borderId="2" xfId="0" applyFill="1" applyBorder="1"/>
    <xf numFmtId="0" fontId="0" fillId="3" borderId="2" xfId="0" applyFill="1" applyBorder="1"/>
    <xf numFmtId="167" fontId="0" fillId="3" borderId="4" xfId="0" applyNumberFormat="1" applyFill="1" applyBorder="1"/>
    <xf numFmtId="166" fontId="0" fillId="3" borderId="1" xfId="0" applyNumberFormat="1" applyFill="1" applyBorder="1"/>
    <xf numFmtId="167" fontId="0" fillId="3" borderId="1" xfId="0" applyNumberFormat="1" applyFill="1" applyBorder="1"/>
    <xf numFmtId="164" fontId="0" fillId="3" borderId="1" xfId="0" applyNumberFormat="1" applyFill="1" applyBorder="1"/>
    <xf numFmtId="0" fontId="0" fillId="3" borderId="1" xfId="0" applyFont="1" applyFill="1" applyBorder="1" applyAlignment="1">
      <alignment vertical="center"/>
    </xf>
    <xf numFmtId="2" fontId="0" fillId="2" borderId="1" xfId="0" applyNumberFormat="1" applyFont="1" applyFill="1" applyBorder="1" applyAlignment="1">
      <alignment horizontal="right"/>
    </xf>
    <xf numFmtId="2" fontId="0" fillId="2" borderId="2" xfId="0" applyNumberFormat="1" applyFont="1" applyFill="1" applyBorder="1" applyAlignment="1">
      <alignment horizontal="right" vertical="center"/>
    </xf>
    <xf numFmtId="2" fontId="0" fillId="2" borderId="1" xfId="0" applyNumberFormat="1" applyFont="1" applyFill="1" applyBorder="1" applyAlignment="1">
      <alignment horizontal="right" vertical="center"/>
    </xf>
    <xf numFmtId="1" fontId="0" fillId="2" borderId="1" xfId="0" applyNumberFormat="1" applyFont="1" applyFill="1" applyBorder="1" applyAlignment="1">
      <alignment horizontal="right" vertical="center"/>
    </xf>
    <xf numFmtId="166" fontId="0" fillId="2" borderId="1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165" fontId="0" fillId="2" borderId="1" xfId="0" applyNumberFormat="1" applyFont="1" applyFill="1" applyBorder="1" applyAlignment="1">
      <alignment horizontal="right"/>
    </xf>
    <xf numFmtId="0" fontId="0" fillId="2" borderId="5" xfId="0" applyFill="1" applyBorder="1"/>
    <xf numFmtId="0" fontId="4" fillId="0" borderId="0" xfId="0" applyFont="1"/>
    <xf numFmtId="0" fontId="4" fillId="4" borderId="2" xfId="0" applyFont="1" applyFill="1" applyBorder="1"/>
    <xf numFmtId="0" fontId="3" fillId="5" borderId="6" xfId="0" applyFont="1" applyFill="1" applyBorder="1"/>
    <xf numFmtId="0" fontId="3" fillId="4" borderId="6" xfId="0" applyFont="1" applyFill="1" applyBorder="1"/>
    <xf numFmtId="0" fontId="4" fillId="5" borderId="7" xfId="0" applyFont="1" applyFill="1" applyBorder="1"/>
    <xf numFmtId="0" fontId="4" fillId="4" borderId="7" xfId="0" applyFont="1" applyFill="1" applyBorder="1"/>
    <xf numFmtId="49" fontId="0" fillId="0" borderId="0" xfId="0" applyNumberFormat="1"/>
    <xf numFmtId="2" fontId="0" fillId="0" borderId="0" xfId="0" applyNumberFormat="1"/>
    <xf numFmtId="0" fontId="3" fillId="4" borderId="3" xfId="0" applyFont="1" applyFill="1" applyBorder="1"/>
    <xf numFmtId="168" fontId="0" fillId="0" borderId="0" xfId="0" applyNumberFormat="1"/>
    <xf numFmtId="1" fontId="0" fillId="3" borderId="4" xfId="0" applyNumberFormat="1" applyFill="1" applyBorder="1"/>
    <xf numFmtId="1" fontId="0" fillId="3" borderId="1" xfId="0" applyNumberFormat="1" applyFill="1" applyBorder="1"/>
    <xf numFmtId="0" fontId="1" fillId="2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2" fontId="1" fillId="2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vertical="center"/>
    </xf>
    <xf numFmtId="2" fontId="1" fillId="2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E8584-5147-484F-BAED-39579F626970}">
  <dimension ref="A1:R169"/>
  <sheetViews>
    <sheetView tabSelected="1" zoomScale="160" workbookViewId="0">
      <selection activeCell="L3" sqref="L3"/>
    </sheetView>
  </sheetViews>
  <sheetFormatPr baseColWidth="10" defaultColWidth="8.83203125" defaultRowHeight="15" x14ac:dyDescent="0.2"/>
  <cols>
    <col min="1" max="1" width="12.83203125" style="1" customWidth="1"/>
    <col min="2" max="2" width="6.5" style="2" customWidth="1"/>
    <col min="3" max="3" width="8" style="1" customWidth="1"/>
    <col min="4" max="4" width="18.6640625" style="2" bestFit="1" customWidth="1"/>
    <col min="5" max="5" width="18.5" style="2" customWidth="1"/>
    <col min="6" max="6" width="17" style="10" customWidth="1"/>
    <col min="7" max="7" width="16.1640625" style="2" customWidth="1"/>
    <col min="8" max="8" width="7.6640625" style="17" customWidth="1"/>
    <col min="9" max="9" width="15.1640625" style="2" customWidth="1"/>
    <col min="10" max="10" width="13" style="17" customWidth="1"/>
    <col min="11" max="11" width="12.1640625" style="2" customWidth="1"/>
    <col min="12" max="12" width="15.1640625" customWidth="1"/>
    <col min="13" max="14" width="18.1640625" bestFit="1" customWidth="1"/>
    <col min="17" max="17" width="22.33203125" bestFit="1" customWidth="1"/>
    <col min="18" max="18" width="7.1640625" bestFit="1" customWidth="1"/>
  </cols>
  <sheetData>
    <row r="1" spans="1:18" ht="16" thickBot="1" x14ac:dyDescent="0.25">
      <c r="M1" s="20" t="s">
        <v>56</v>
      </c>
      <c r="N1" s="21" t="s">
        <v>57</v>
      </c>
      <c r="O1" s="20" t="s">
        <v>58</v>
      </c>
      <c r="Q1" s="26" t="s">
        <v>354</v>
      </c>
      <c r="R1" s="21"/>
    </row>
    <row r="2" spans="1:18" x14ac:dyDescent="0.2">
      <c r="M2" s="22" t="s">
        <v>60</v>
      </c>
      <c r="N2" s="23" t="s">
        <v>62</v>
      </c>
      <c r="O2" s="22" t="s">
        <v>3</v>
      </c>
      <c r="Q2" s="19" t="s">
        <v>60</v>
      </c>
      <c r="R2" s="23">
        <v>162.03</v>
      </c>
    </row>
    <row r="3" spans="1:18" s="34" customFormat="1" ht="36" customHeight="1" thickBot="1" x14ac:dyDescent="0.25">
      <c r="A3" s="39" t="s">
        <v>55</v>
      </c>
      <c r="B3" s="31" t="s">
        <v>35</v>
      </c>
      <c r="C3" s="30" t="s">
        <v>36</v>
      </c>
      <c r="D3" s="32" t="s">
        <v>366</v>
      </c>
      <c r="E3" s="32" t="s">
        <v>367</v>
      </c>
      <c r="F3" s="33" t="s">
        <v>37</v>
      </c>
      <c r="G3" s="31" t="s">
        <v>59</v>
      </c>
      <c r="H3" s="33" t="s">
        <v>38</v>
      </c>
      <c r="I3" s="31" t="s">
        <v>39</v>
      </c>
      <c r="J3" s="40" t="s">
        <v>364</v>
      </c>
      <c r="K3" s="32" t="s">
        <v>365</v>
      </c>
      <c r="Q3" s="35" t="s">
        <v>63</v>
      </c>
      <c r="R3" s="36">
        <v>156.36000000000001</v>
      </c>
    </row>
    <row r="4" spans="1:18" x14ac:dyDescent="0.2">
      <c r="A4" s="3" t="s">
        <v>40</v>
      </c>
      <c r="B4" s="37">
        <v>100</v>
      </c>
      <c r="C4" s="38">
        <v>170</v>
      </c>
      <c r="D4" s="37">
        <v>1.679</v>
      </c>
      <c r="E4" s="37">
        <v>1.7669999999999999</v>
      </c>
      <c r="F4" s="11">
        <v>5581.44</v>
      </c>
      <c r="G4" s="4">
        <v>5417.28</v>
      </c>
      <c r="H4" s="1">
        <v>8208</v>
      </c>
      <c r="I4" s="5">
        <v>0.25797685190000003</v>
      </c>
      <c r="J4" s="1">
        <v>0.75900000000000001</v>
      </c>
      <c r="K4" s="28">
        <v>1</v>
      </c>
      <c r="Q4" s="19" t="s">
        <v>64</v>
      </c>
      <c r="R4" s="23">
        <v>151.06</v>
      </c>
    </row>
    <row r="5" spans="1:18" x14ac:dyDescent="0.2">
      <c r="A5" s="1" t="s">
        <v>41</v>
      </c>
      <c r="B5" s="37">
        <v>8</v>
      </c>
      <c r="C5" s="38">
        <v>160</v>
      </c>
      <c r="D5" s="37">
        <v>19.760000000000002</v>
      </c>
      <c r="E5" s="37">
        <v>20.8</v>
      </c>
      <c r="F5" s="12">
        <v>114543.6</v>
      </c>
      <c r="G5" s="2">
        <v>105898.8</v>
      </c>
      <c r="H5" s="1">
        <v>216120</v>
      </c>
      <c r="I5" s="2">
        <v>22.29</v>
      </c>
      <c r="J5" s="1">
        <v>0.75900000000000001</v>
      </c>
      <c r="K5" s="2">
        <v>1</v>
      </c>
      <c r="Q5" s="19" t="s">
        <v>65</v>
      </c>
      <c r="R5" s="23">
        <v>153.52000000000001</v>
      </c>
    </row>
    <row r="6" spans="1:18" x14ac:dyDescent="0.2">
      <c r="A6" s="1" t="s">
        <v>42</v>
      </c>
      <c r="B6" s="37">
        <v>42</v>
      </c>
      <c r="C6" s="38">
        <v>280</v>
      </c>
      <c r="D6" s="37">
        <v>6.5830000000000002</v>
      </c>
      <c r="E6" s="37">
        <v>6.93</v>
      </c>
      <c r="F6" s="12">
        <v>1117.2</v>
      </c>
      <c r="G6" s="2">
        <v>891.1</v>
      </c>
      <c r="H6" s="1">
        <v>1330</v>
      </c>
      <c r="I6" s="2">
        <v>2</v>
      </c>
      <c r="J6" s="1">
        <v>0.75900000000000001</v>
      </c>
      <c r="K6" s="2">
        <v>1</v>
      </c>
      <c r="Q6" s="19" t="s">
        <v>66</v>
      </c>
      <c r="R6" s="23">
        <v>158.91</v>
      </c>
    </row>
    <row r="7" spans="1:18" x14ac:dyDescent="0.2">
      <c r="A7" s="1" t="s">
        <v>43</v>
      </c>
      <c r="B7" s="37">
        <v>54</v>
      </c>
      <c r="C7" s="38">
        <v>300</v>
      </c>
      <c r="D7" s="37">
        <v>5.4859999999999998</v>
      </c>
      <c r="E7" s="37">
        <v>5.774</v>
      </c>
      <c r="F7" s="13">
        <v>234</v>
      </c>
      <c r="G7" s="2">
        <v>234</v>
      </c>
      <c r="H7" s="1">
        <v>300</v>
      </c>
      <c r="I7" s="2">
        <v>0</v>
      </c>
      <c r="J7" s="1">
        <v>0.75900000000000001</v>
      </c>
      <c r="K7" s="2">
        <v>1</v>
      </c>
      <c r="Q7" s="19" t="s">
        <v>67</v>
      </c>
      <c r="R7" s="23">
        <v>164.02</v>
      </c>
    </row>
    <row r="8" spans="1:18" x14ac:dyDescent="0.2">
      <c r="A8" s="1" t="s">
        <v>44</v>
      </c>
      <c r="B8" s="37">
        <v>214</v>
      </c>
      <c r="C8" s="38">
        <v>310</v>
      </c>
      <c r="D8" s="37">
        <v>1.43</v>
      </c>
      <c r="E8" s="37">
        <v>1.506</v>
      </c>
      <c r="F8" s="13">
        <v>1224</v>
      </c>
      <c r="G8" s="2">
        <v>2808</v>
      </c>
      <c r="H8" s="1">
        <v>3600</v>
      </c>
      <c r="I8" s="6">
        <v>15.356962963000001</v>
      </c>
      <c r="J8" s="1">
        <v>0.75900000000000001</v>
      </c>
      <c r="K8" s="29">
        <v>1</v>
      </c>
      <c r="Q8" s="19" t="s">
        <v>68</v>
      </c>
      <c r="R8" s="23">
        <v>175.56</v>
      </c>
    </row>
    <row r="9" spans="1:18" x14ac:dyDescent="0.2">
      <c r="A9" s="1" t="s">
        <v>45</v>
      </c>
      <c r="B9" s="37">
        <v>40</v>
      </c>
      <c r="C9" s="38">
        <v>240</v>
      </c>
      <c r="D9" s="37">
        <v>5.9240000000000004</v>
      </c>
      <c r="E9" s="37">
        <v>6.2359999999999998</v>
      </c>
      <c r="F9" s="12">
        <v>232.4</v>
      </c>
      <c r="G9" s="2">
        <v>212.8</v>
      </c>
      <c r="H9" s="1">
        <v>280</v>
      </c>
      <c r="I9" s="2">
        <v>0</v>
      </c>
      <c r="J9" s="1">
        <v>0.75900000000000001</v>
      </c>
      <c r="K9" s="2">
        <v>1</v>
      </c>
      <c r="Q9" s="19" t="s">
        <v>69</v>
      </c>
      <c r="R9" s="23">
        <v>283.11</v>
      </c>
    </row>
    <row r="10" spans="1:18" x14ac:dyDescent="0.2">
      <c r="A10" s="1" t="s">
        <v>46</v>
      </c>
      <c r="B10" s="37">
        <v>31</v>
      </c>
      <c r="C10" s="38">
        <v>165</v>
      </c>
      <c r="D10" s="37">
        <v>5.2549999999999999</v>
      </c>
      <c r="E10" s="37">
        <v>5.5309999999999997</v>
      </c>
      <c r="F10" s="10">
        <v>1060.8</v>
      </c>
      <c r="G10" s="2">
        <v>1110.72</v>
      </c>
      <c r="H10" s="1">
        <v>1248</v>
      </c>
      <c r="I10" s="2">
        <v>3.78</v>
      </c>
      <c r="J10" s="1">
        <v>0.75900000000000001</v>
      </c>
      <c r="K10" s="2">
        <v>1</v>
      </c>
      <c r="Q10" s="19" t="s">
        <v>70</v>
      </c>
      <c r="R10" s="23">
        <v>278.76</v>
      </c>
    </row>
    <row r="11" spans="1:18" x14ac:dyDescent="0.2">
      <c r="A11" s="1" t="s">
        <v>47</v>
      </c>
      <c r="B11" s="37">
        <v>62</v>
      </c>
      <c r="C11" s="38">
        <v>240</v>
      </c>
      <c r="D11" s="37">
        <v>3.823</v>
      </c>
      <c r="E11" s="37">
        <v>4.024</v>
      </c>
      <c r="F11" s="10">
        <v>201.3</v>
      </c>
      <c r="G11" s="2">
        <v>207.9</v>
      </c>
      <c r="H11" s="1">
        <v>330</v>
      </c>
      <c r="I11" s="2">
        <v>0</v>
      </c>
      <c r="J11" s="1">
        <v>0.75900000000000001</v>
      </c>
      <c r="K11" s="2">
        <v>1</v>
      </c>
      <c r="Q11" s="19" t="s">
        <v>71</v>
      </c>
      <c r="R11" s="23">
        <v>299.57</v>
      </c>
    </row>
    <row r="12" spans="1:18" x14ac:dyDescent="0.2">
      <c r="A12" s="1" t="s">
        <v>48</v>
      </c>
      <c r="B12" s="37">
        <v>130</v>
      </c>
      <c r="C12" s="38">
        <v>300</v>
      </c>
      <c r="D12" s="37">
        <v>2.2789999999999999</v>
      </c>
      <c r="E12" s="37">
        <v>2.399</v>
      </c>
      <c r="F12" s="14">
        <v>769.066666704</v>
      </c>
      <c r="G12" s="2">
        <v>560</v>
      </c>
      <c r="H12" s="1">
        <v>1120</v>
      </c>
      <c r="I12" s="2">
        <v>1.3273809524</v>
      </c>
      <c r="J12" s="1">
        <v>0.75900000000000001</v>
      </c>
      <c r="K12" s="2">
        <v>1</v>
      </c>
      <c r="Q12" s="19" t="s">
        <v>72</v>
      </c>
      <c r="R12" s="23">
        <v>285.27999999999997</v>
      </c>
    </row>
    <row r="13" spans="1:18" x14ac:dyDescent="0.2">
      <c r="A13" s="1" t="s">
        <v>49</v>
      </c>
      <c r="B13" s="37">
        <v>64</v>
      </c>
      <c r="C13" s="38">
        <v>80</v>
      </c>
      <c r="D13" s="37">
        <v>1.234</v>
      </c>
      <c r="E13" s="37">
        <v>1.2989999999999999</v>
      </c>
      <c r="F13" s="14">
        <v>70243.509200183995</v>
      </c>
      <c r="G13" s="6">
        <v>59524.122689675998</v>
      </c>
      <c r="H13" s="1">
        <v>205560</v>
      </c>
      <c r="I13" s="2">
        <v>3.68</v>
      </c>
      <c r="J13" s="1">
        <v>0.75900000000000001</v>
      </c>
      <c r="K13" s="2">
        <v>1</v>
      </c>
      <c r="Q13" s="19" t="s">
        <v>73</v>
      </c>
      <c r="R13" s="23">
        <v>207.34</v>
      </c>
    </row>
    <row r="14" spans="1:18" x14ac:dyDescent="0.2">
      <c r="A14" s="1" t="s">
        <v>50</v>
      </c>
      <c r="B14" s="37">
        <v>36</v>
      </c>
      <c r="C14" s="38">
        <v>220</v>
      </c>
      <c r="D14" s="37">
        <v>6.0350000000000001</v>
      </c>
      <c r="E14" s="37">
        <v>6.3529999999999998</v>
      </c>
      <c r="F14" s="15">
        <v>1022</v>
      </c>
      <c r="G14" s="2">
        <v>770</v>
      </c>
      <c r="H14" s="1">
        <v>1400</v>
      </c>
      <c r="I14" s="2">
        <v>10.37</v>
      </c>
      <c r="J14" s="1">
        <v>0.75900000000000001</v>
      </c>
      <c r="K14" s="2">
        <v>1</v>
      </c>
      <c r="Q14" s="19" t="s">
        <v>74</v>
      </c>
      <c r="R14" s="23">
        <v>194.95</v>
      </c>
    </row>
    <row r="15" spans="1:18" x14ac:dyDescent="0.2">
      <c r="A15" s="1" t="s">
        <v>51</v>
      </c>
      <c r="B15" s="37">
        <v>31</v>
      </c>
      <c r="C15" s="38">
        <v>70</v>
      </c>
      <c r="D15" s="37">
        <v>2.23</v>
      </c>
      <c r="E15" s="37">
        <v>2.347</v>
      </c>
      <c r="F15" s="16">
        <v>99057.777772799993</v>
      </c>
      <c r="G15" s="8">
        <v>93831.111107999997</v>
      </c>
      <c r="H15" s="1">
        <v>168000</v>
      </c>
      <c r="I15" s="2">
        <v>5.43</v>
      </c>
      <c r="J15" s="1">
        <v>0.75900000000000001</v>
      </c>
      <c r="K15" s="2">
        <v>1</v>
      </c>
      <c r="Q15" s="19" t="s">
        <v>75</v>
      </c>
      <c r="R15" s="23">
        <v>190.41</v>
      </c>
    </row>
    <row r="16" spans="1:18" x14ac:dyDescent="0.2">
      <c r="A16" s="1" t="s">
        <v>52</v>
      </c>
      <c r="B16" s="37">
        <v>61</v>
      </c>
      <c r="C16" s="38">
        <v>300</v>
      </c>
      <c r="D16" s="37">
        <v>4.8570000000000002</v>
      </c>
      <c r="E16" s="37">
        <v>5.1120000000000001</v>
      </c>
      <c r="F16" s="13">
        <v>40</v>
      </c>
      <c r="G16" s="2">
        <v>200</v>
      </c>
      <c r="H16" s="1">
        <v>500</v>
      </c>
      <c r="I16" s="2">
        <v>0</v>
      </c>
      <c r="J16" s="1">
        <v>0.75900000000000001</v>
      </c>
      <c r="K16" s="2">
        <v>1</v>
      </c>
      <c r="Q16" s="19" t="s">
        <v>76</v>
      </c>
      <c r="R16" s="23">
        <v>185.4</v>
      </c>
    </row>
    <row r="17" spans="1:18" x14ac:dyDescent="0.2">
      <c r="A17" s="1" t="s">
        <v>53</v>
      </c>
      <c r="B17" s="37">
        <v>7</v>
      </c>
      <c r="C17" s="38">
        <v>160</v>
      </c>
      <c r="D17" s="37">
        <v>22.573</v>
      </c>
      <c r="E17" s="37">
        <v>23.760999999999999</v>
      </c>
      <c r="F17" s="15">
        <v>384</v>
      </c>
      <c r="G17" s="2">
        <v>537.6</v>
      </c>
      <c r="H17" s="1">
        <v>768</v>
      </c>
      <c r="I17" s="2">
        <v>0</v>
      </c>
      <c r="J17" s="1">
        <v>0.75900000000000001</v>
      </c>
      <c r="K17" s="2">
        <v>1</v>
      </c>
      <c r="Q17" s="19" t="s">
        <v>77</v>
      </c>
      <c r="R17" s="23">
        <v>183.41</v>
      </c>
    </row>
    <row r="18" spans="1:18" x14ac:dyDescent="0.2">
      <c r="A18" s="1" t="s">
        <v>54</v>
      </c>
      <c r="B18" s="37">
        <v>131</v>
      </c>
      <c r="C18" s="38">
        <v>320</v>
      </c>
      <c r="D18" s="37">
        <v>2.4119999999999999</v>
      </c>
      <c r="E18" s="37">
        <v>2.5390000000000001</v>
      </c>
      <c r="F18" s="10">
        <v>3386.76</v>
      </c>
      <c r="G18" s="9">
        <v>3847.68</v>
      </c>
      <c r="H18" s="1">
        <v>4008</v>
      </c>
      <c r="I18" s="7">
        <v>3.5584953704000002</v>
      </c>
      <c r="J18" s="1">
        <v>0.75900000000000001</v>
      </c>
      <c r="K18" s="29">
        <v>1</v>
      </c>
      <c r="Q18" s="19" t="s">
        <v>78</v>
      </c>
      <c r="R18" s="23">
        <v>191.54</v>
      </c>
    </row>
    <row r="19" spans="1:18" x14ac:dyDescent="0.2">
      <c r="Q19" s="19" t="s">
        <v>79</v>
      </c>
      <c r="R19" s="23">
        <v>202.9</v>
      </c>
    </row>
    <row r="20" spans="1:18" x14ac:dyDescent="0.2">
      <c r="Q20" s="19" t="s">
        <v>80</v>
      </c>
      <c r="R20" s="23">
        <v>197.69</v>
      </c>
    </row>
    <row r="21" spans="1:18" x14ac:dyDescent="0.2">
      <c r="Q21" s="19" t="s">
        <v>81</v>
      </c>
      <c r="R21" s="23">
        <v>195.33</v>
      </c>
    </row>
    <row r="22" spans="1:18" x14ac:dyDescent="0.2">
      <c r="Q22" s="19" t="s">
        <v>82</v>
      </c>
      <c r="R22" s="23">
        <v>186.72</v>
      </c>
    </row>
    <row r="23" spans="1:18" x14ac:dyDescent="0.2">
      <c r="Q23" s="19" t="s">
        <v>83</v>
      </c>
      <c r="R23" s="23">
        <v>178.87</v>
      </c>
    </row>
    <row r="24" spans="1:18" x14ac:dyDescent="0.2">
      <c r="Q24" s="19" t="s">
        <v>84</v>
      </c>
      <c r="R24" s="23">
        <v>174.71</v>
      </c>
    </row>
    <row r="25" spans="1:18" x14ac:dyDescent="0.2">
      <c r="Q25" s="19" t="s">
        <v>85</v>
      </c>
      <c r="R25" s="23">
        <v>168.75</v>
      </c>
    </row>
    <row r="26" spans="1:18" x14ac:dyDescent="0.2">
      <c r="Q26" s="19" t="s">
        <v>61</v>
      </c>
      <c r="R26" s="23">
        <v>172.89</v>
      </c>
    </row>
    <row r="27" spans="1:18" x14ac:dyDescent="0.2">
      <c r="Q27" s="19" t="s">
        <v>86</v>
      </c>
      <c r="R27" s="23">
        <v>172.13</v>
      </c>
    </row>
    <row r="28" spans="1:18" x14ac:dyDescent="0.2">
      <c r="Q28" s="19" t="s">
        <v>87</v>
      </c>
      <c r="R28" s="23">
        <v>171.66</v>
      </c>
    </row>
    <row r="29" spans="1:18" x14ac:dyDescent="0.2">
      <c r="Q29" s="19" t="s">
        <v>88</v>
      </c>
      <c r="R29" s="23">
        <v>173.27</v>
      </c>
    </row>
    <row r="30" spans="1:18" x14ac:dyDescent="0.2">
      <c r="Q30" s="19" t="s">
        <v>89</v>
      </c>
      <c r="R30" s="23">
        <v>176.97</v>
      </c>
    </row>
    <row r="31" spans="1:18" x14ac:dyDescent="0.2">
      <c r="Q31" s="19" t="s">
        <v>90</v>
      </c>
      <c r="R31" s="23">
        <v>179.63</v>
      </c>
    </row>
    <row r="32" spans="1:18" x14ac:dyDescent="0.2">
      <c r="Q32" s="19" t="s">
        <v>91</v>
      </c>
      <c r="R32" s="23">
        <v>226.41</v>
      </c>
    </row>
    <row r="33" spans="17:18" x14ac:dyDescent="0.2">
      <c r="Q33" s="19" t="s">
        <v>92</v>
      </c>
      <c r="R33" s="23">
        <v>271.95999999999998</v>
      </c>
    </row>
    <row r="34" spans="17:18" x14ac:dyDescent="0.2">
      <c r="Q34" s="19" t="s">
        <v>93</v>
      </c>
      <c r="R34" s="23">
        <v>399.3</v>
      </c>
    </row>
    <row r="35" spans="17:18" x14ac:dyDescent="0.2">
      <c r="Q35" s="19" t="s">
        <v>94</v>
      </c>
      <c r="R35" s="23">
        <v>402.53</v>
      </c>
    </row>
    <row r="36" spans="17:18" x14ac:dyDescent="0.2">
      <c r="Q36" s="19" t="s">
        <v>95</v>
      </c>
      <c r="R36" s="23">
        <v>353.28</v>
      </c>
    </row>
    <row r="37" spans="17:18" x14ac:dyDescent="0.2">
      <c r="Q37" s="19" t="s">
        <v>96</v>
      </c>
      <c r="R37" s="23">
        <v>330.79</v>
      </c>
    </row>
    <row r="38" spans="17:18" x14ac:dyDescent="0.2">
      <c r="Q38" s="19" t="s">
        <v>97</v>
      </c>
      <c r="R38" s="23">
        <v>294.54000000000002</v>
      </c>
    </row>
    <row r="39" spans="17:18" x14ac:dyDescent="0.2">
      <c r="Q39" s="19" t="s">
        <v>98</v>
      </c>
      <c r="R39" s="23">
        <v>271.29000000000002</v>
      </c>
    </row>
    <row r="40" spans="17:18" x14ac:dyDescent="0.2">
      <c r="Q40" s="19" t="s">
        <v>99</v>
      </c>
      <c r="R40" s="23">
        <v>248.71</v>
      </c>
    </row>
    <row r="41" spans="17:18" x14ac:dyDescent="0.2">
      <c r="Q41" s="19" t="s">
        <v>100</v>
      </c>
      <c r="R41" s="23">
        <v>226.79</v>
      </c>
    </row>
    <row r="42" spans="17:18" x14ac:dyDescent="0.2">
      <c r="Q42" s="19" t="s">
        <v>101</v>
      </c>
      <c r="R42" s="23">
        <v>240.93</v>
      </c>
    </row>
    <row r="43" spans="17:18" x14ac:dyDescent="0.2">
      <c r="Q43" s="19" t="s">
        <v>102</v>
      </c>
      <c r="R43" s="23">
        <v>374.44</v>
      </c>
    </row>
    <row r="44" spans="17:18" x14ac:dyDescent="0.2">
      <c r="Q44" s="19" t="s">
        <v>103</v>
      </c>
      <c r="R44" s="23">
        <v>255.54</v>
      </c>
    </row>
    <row r="45" spans="17:18" x14ac:dyDescent="0.2">
      <c r="Q45" s="19" t="s">
        <v>104</v>
      </c>
      <c r="R45" s="23">
        <v>210.47</v>
      </c>
    </row>
    <row r="46" spans="17:18" x14ac:dyDescent="0.2">
      <c r="Q46" s="19" t="s">
        <v>105</v>
      </c>
      <c r="R46" s="23">
        <v>186.65</v>
      </c>
    </row>
    <row r="47" spans="17:18" x14ac:dyDescent="0.2">
      <c r="Q47" s="19" t="s">
        <v>106</v>
      </c>
      <c r="R47" s="23">
        <v>178.21</v>
      </c>
    </row>
    <row r="48" spans="17:18" x14ac:dyDescent="0.2">
      <c r="Q48" s="19" t="s">
        <v>107</v>
      </c>
      <c r="R48" s="23">
        <v>173.18</v>
      </c>
    </row>
    <row r="49" spans="17:18" x14ac:dyDescent="0.2">
      <c r="Q49" s="19" t="s">
        <v>108</v>
      </c>
      <c r="R49" s="23">
        <v>166.44</v>
      </c>
    </row>
    <row r="50" spans="17:18" x14ac:dyDescent="0.2">
      <c r="Q50" s="19" t="s">
        <v>109</v>
      </c>
      <c r="R50" s="23">
        <v>165.09</v>
      </c>
    </row>
    <row r="51" spans="17:18" x14ac:dyDescent="0.2">
      <c r="Q51" s="19" t="s">
        <v>110</v>
      </c>
      <c r="R51" s="23">
        <v>162.91</v>
      </c>
    </row>
    <row r="52" spans="17:18" x14ac:dyDescent="0.2">
      <c r="Q52" s="19" t="s">
        <v>111</v>
      </c>
      <c r="R52" s="23">
        <v>161.11000000000001</v>
      </c>
    </row>
    <row r="53" spans="17:18" x14ac:dyDescent="0.2">
      <c r="Q53" s="19" t="s">
        <v>112</v>
      </c>
      <c r="R53" s="23">
        <v>162.53</v>
      </c>
    </row>
    <row r="54" spans="17:18" x14ac:dyDescent="0.2">
      <c r="Q54" s="19" t="s">
        <v>113</v>
      </c>
      <c r="R54" s="23">
        <v>166.04</v>
      </c>
    </row>
    <row r="55" spans="17:18" x14ac:dyDescent="0.2">
      <c r="Q55" s="19" t="s">
        <v>114</v>
      </c>
      <c r="R55" s="23">
        <v>169.16</v>
      </c>
    </row>
    <row r="56" spans="17:18" x14ac:dyDescent="0.2">
      <c r="Q56" s="19" t="s">
        <v>115</v>
      </c>
      <c r="R56" s="23">
        <v>174.28</v>
      </c>
    </row>
    <row r="57" spans="17:18" x14ac:dyDescent="0.2">
      <c r="Q57" s="19" t="s">
        <v>116</v>
      </c>
      <c r="R57" s="23">
        <v>185.37</v>
      </c>
    </row>
    <row r="58" spans="17:18" x14ac:dyDescent="0.2">
      <c r="Q58" s="19" t="s">
        <v>117</v>
      </c>
      <c r="R58" s="23">
        <v>195.79</v>
      </c>
    </row>
    <row r="59" spans="17:18" x14ac:dyDescent="0.2">
      <c r="Q59" s="19" t="s">
        <v>118</v>
      </c>
      <c r="R59" s="23">
        <v>189.92</v>
      </c>
    </row>
    <row r="60" spans="17:18" x14ac:dyDescent="0.2">
      <c r="Q60" s="19" t="s">
        <v>119</v>
      </c>
      <c r="R60" s="23">
        <v>187.74</v>
      </c>
    </row>
    <row r="61" spans="17:18" x14ac:dyDescent="0.2">
      <c r="Q61" s="19" t="s">
        <v>120</v>
      </c>
      <c r="R61" s="23">
        <v>181.96</v>
      </c>
    </row>
    <row r="62" spans="17:18" x14ac:dyDescent="0.2">
      <c r="Q62" s="19" t="s">
        <v>121</v>
      </c>
      <c r="R62" s="23">
        <v>179.12</v>
      </c>
    </row>
    <row r="63" spans="17:18" x14ac:dyDescent="0.2">
      <c r="Q63" s="19" t="s">
        <v>122</v>
      </c>
      <c r="R63" s="23">
        <v>178.36</v>
      </c>
    </row>
    <row r="64" spans="17:18" x14ac:dyDescent="0.2">
      <c r="Q64" s="19" t="s">
        <v>123</v>
      </c>
      <c r="R64" s="23">
        <v>177.13</v>
      </c>
    </row>
    <row r="65" spans="17:18" x14ac:dyDescent="0.2">
      <c r="Q65" s="19" t="s">
        <v>124</v>
      </c>
      <c r="R65" s="23">
        <v>177.03</v>
      </c>
    </row>
    <row r="66" spans="17:18" x14ac:dyDescent="0.2">
      <c r="Q66" s="19" t="s">
        <v>125</v>
      </c>
      <c r="R66" s="23">
        <v>177.69</v>
      </c>
    </row>
    <row r="67" spans="17:18" x14ac:dyDescent="0.2">
      <c r="Q67" s="19" t="s">
        <v>126</v>
      </c>
      <c r="R67" s="23">
        <v>184.8</v>
      </c>
    </row>
    <row r="68" spans="17:18" x14ac:dyDescent="0.2">
      <c r="Q68" s="19" t="s">
        <v>127</v>
      </c>
      <c r="R68" s="23">
        <v>187.27</v>
      </c>
    </row>
    <row r="69" spans="17:18" x14ac:dyDescent="0.2">
      <c r="Q69" s="19" t="s">
        <v>128</v>
      </c>
      <c r="R69" s="23">
        <v>179.49</v>
      </c>
    </row>
    <row r="70" spans="17:18" x14ac:dyDescent="0.2">
      <c r="Q70" s="19" t="s">
        <v>129</v>
      </c>
      <c r="R70" s="23">
        <v>175.23</v>
      </c>
    </row>
    <row r="71" spans="17:18" x14ac:dyDescent="0.2">
      <c r="Q71" s="19" t="s">
        <v>130</v>
      </c>
      <c r="R71" s="23">
        <v>172.67</v>
      </c>
    </row>
    <row r="72" spans="17:18" x14ac:dyDescent="0.2">
      <c r="Q72" s="19" t="s">
        <v>131</v>
      </c>
      <c r="R72" s="23">
        <v>169.07</v>
      </c>
    </row>
    <row r="73" spans="17:18" x14ac:dyDescent="0.2">
      <c r="Q73" s="19" t="s">
        <v>132</v>
      </c>
      <c r="R73" s="23">
        <v>165.37</v>
      </c>
    </row>
    <row r="74" spans="17:18" x14ac:dyDescent="0.2">
      <c r="Q74" s="19" t="s">
        <v>133</v>
      </c>
      <c r="R74" s="23">
        <v>170.06</v>
      </c>
    </row>
    <row r="75" spans="17:18" x14ac:dyDescent="0.2">
      <c r="Q75" s="19" t="s">
        <v>134</v>
      </c>
      <c r="R75" s="23">
        <v>171.48</v>
      </c>
    </row>
    <row r="76" spans="17:18" x14ac:dyDescent="0.2">
      <c r="Q76" s="19" t="s">
        <v>135</v>
      </c>
      <c r="R76" s="23">
        <v>171.58</v>
      </c>
    </row>
    <row r="77" spans="17:18" x14ac:dyDescent="0.2">
      <c r="Q77" s="19" t="s">
        <v>136</v>
      </c>
      <c r="R77" s="23">
        <v>174.14</v>
      </c>
    </row>
    <row r="78" spans="17:18" x14ac:dyDescent="0.2">
      <c r="Q78" s="19" t="s">
        <v>137</v>
      </c>
      <c r="R78" s="23">
        <v>180.3</v>
      </c>
    </row>
    <row r="79" spans="17:18" x14ac:dyDescent="0.2">
      <c r="Q79" s="19" t="s">
        <v>138</v>
      </c>
      <c r="R79" s="23">
        <v>185.89</v>
      </c>
    </row>
    <row r="80" spans="17:18" x14ac:dyDescent="0.2">
      <c r="Q80" s="19" t="s">
        <v>139</v>
      </c>
      <c r="R80" s="23">
        <v>195.37</v>
      </c>
    </row>
    <row r="81" spans="17:18" x14ac:dyDescent="0.2">
      <c r="Q81" s="19" t="s">
        <v>140</v>
      </c>
      <c r="R81" s="23">
        <v>328.65</v>
      </c>
    </row>
    <row r="82" spans="17:18" x14ac:dyDescent="0.2">
      <c r="Q82" s="19" t="s">
        <v>141</v>
      </c>
      <c r="R82" s="23">
        <v>365.91</v>
      </c>
    </row>
    <row r="83" spans="17:18" x14ac:dyDescent="0.2">
      <c r="Q83" s="19" t="s">
        <v>142</v>
      </c>
      <c r="R83" s="23">
        <v>315</v>
      </c>
    </row>
    <row r="84" spans="17:18" x14ac:dyDescent="0.2">
      <c r="Q84" s="19" t="s">
        <v>143</v>
      </c>
      <c r="R84" s="23">
        <v>242.68</v>
      </c>
    </row>
    <row r="85" spans="17:18" x14ac:dyDescent="0.2">
      <c r="Q85" s="19" t="s">
        <v>144</v>
      </c>
      <c r="R85" s="23">
        <v>230.73</v>
      </c>
    </row>
    <row r="86" spans="17:18" x14ac:dyDescent="0.2">
      <c r="Q86" s="19" t="s">
        <v>145</v>
      </c>
      <c r="R86" s="23">
        <v>225.33</v>
      </c>
    </row>
    <row r="87" spans="17:18" x14ac:dyDescent="0.2">
      <c r="Q87" s="19" t="s">
        <v>146</v>
      </c>
      <c r="R87" s="23">
        <v>225.8</v>
      </c>
    </row>
    <row r="88" spans="17:18" x14ac:dyDescent="0.2">
      <c r="Q88" s="19" t="s">
        <v>147</v>
      </c>
      <c r="R88" s="23">
        <v>213.38</v>
      </c>
    </row>
    <row r="89" spans="17:18" x14ac:dyDescent="0.2">
      <c r="Q89" s="19" t="s">
        <v>148</v>
      </c>
      <c r="R89" s="23">
        <v>207.32</v>
      </c>
    </row>
    <row r="90" spans="17:18" x14ac:dyDescent="0.2">
      <c r="Q90" s="19" t="s">
        <v>149</v>
      </c>
      <c r="R90" s="23">
        <v>215.37</v>
      </c>
    </row>
    <row r="91" spans="17:18" x14ac:dyDescent="0.2">
      <c r="Q91" s="19" t="s">
        <v>150</v>
      </c>
      <c r="R91" s="23">
        <v>243.81</v>
      </c>
    </row>
    <row r="92" spans="17:18" x14ac:dyDescent="0.2">
      <c r="Q92" s="19" t="s">
        <v>151</v>
      </c>
      <c r="R92" s="23">
        <v>243.53</v>
      </c>
    </row>
    <row r="93" spans="17:18" x14ac:dyDescent="0.2">
      <c r="Q93" s="19" t="s">
        <v>152</v>
      </c>
      <c r="R93" s="23">
        <v>215.56</v>
      </c>
    </row>
    <row r="94" spans="17:18" x14ac:dyDescent="0.2">
      <c r="Q94" s="19" t="s">
        <v>153</v>
      </c>
      <c r="R94" s="23">
        <v>192.05</v>
      </c>
    </row>
    <row r="95" spans="17:18" x14ac:dyDescent="0.2">
      <c r="Q95" s="19" t="s">
        <v>154</v>
      </c>
      <c r="R95" s="23">
        <v>187.88</v>
      </c>
    </row>
    <row r="96" spans="17:18" x14ac:dyDescent="0.2">
      <c r="Q96" s="19" t="s">
        <v>155</v>
      </c>
      <c r="R96" s="23">
        <v>181.15</v>
      </c>
    </row>
    <row r="97" spans="17:18" x14ac:dyDescent="0.2">
      <c r="Q97" s="19" t="s">
        <v>156</v>
      </c>
      <c r="R97" s="23">
        <v>172.15</v>
      </c>
    </row>
    <row r="98" spans="17:18" x14ac:dyDescent="0.2">
      <c r="Q98" s="19" t="s">
        <v>157</v>
      </c>
      <c r="R98" s="23">
        <v>174.16</v>
      </c>
    </row>
    <row r="99" spans="17:18" x14ac:dyDescent="0.2">
      <c r="Q99" s="19" t="s">
        <v>158</v>
      </c>
      <c r="R99" s="23">
        <v>171.05</v>
      </c>
    </row>
    <row r="100" spans="17:18" x14ac:dyDescent="0.2">
      <c r="Q100" s="19" t="s">
        <v>159</v>
      </c>
      <c r="R100" s="23">
        <v>170.77</v>
      </c>
    </row>
    <row r="101" spans="17:18" x14ac:dyDescent="0.2">
      <c r="Q101" s="19" t="s">
        <v>160</v>
      </c>
      <c r="R101" s="23">
        <v>174.82</v>
      </c>
    </row>
    <row r="102" spans="17:18" x14ac:dyDescent="0.2">
      <c r="Q102" s="19" t="s">
        <v>161</v>
      </c>
      <c r="R102" s="23">
        <v>179.62</v>
      </c>
    </row>
    <row r="103" spans="17:18" x14ac:dyDescent="0.2">
      <c r="Q103" s="19" t="s">
        <v>162</v>
      </c>
      <c r="R103" s="23">
        <v>178.87</v>
      </c>
    </row>
    <row r="104" spans="17:18" x14ac:dyDescent="0.2">
      <c r="Q104" s="19" t="s">
        <v>163</v>
      </c>
      <c r="R104" s="23">
        <v>191.49</v>
      </c>
    </row>
    <row r="105" spans="17:18" x14ac:dyDescent="0.2">
      <c r="Q105" s="19" t="s">
        <v>164</v>
      </c>
      <c r="R105" s="23">
        <v>229.64</v>
      </c>
    </row>
    <row r="106" spans="17:18" x14ac:dyDescent="0.2">
      <c r="Q106" s="19" t="s">
        <v>165</v>
      </c>
      <c r="R106" s="23">
        <v>336.07</v>
      </c>
    </row>
    <row r="107" spans="17:18" x14ac:dyDescent="0.2">
      <c r="Q107" s="19" t="s">
        <v>166</v>
      </c>
      <c r="R107" s="23">
        <v>242.07</v>
      </c>
    </row>
    <row r="108" spans="17:18" x14ac:dyDescent="0.2">
      <c r="Q108" s="19" t="s">
        <v>167</v>
      </c>
      <c r="R108" s="23">
        <v>228.5</v>
      </c>
    </row>
    <row r="109" spans="17:18" x14ac:dyDescent="0.2">
      <c r="Q109" s="19" t="s">
        <v>168</v>
      </c>
      <c r="R109" s="23">
        <v>201.85</v>
      </c>
    </row>
    <row r="110" spans="17:18" x14ac:dyDescent="0.2">
      <c r="Q110" s="19" t="s">
        <v>169</v>
      </c>
      <c r="R110" s="23">
        <v>196.67</v>
      </c>
    </row>
    <row r="111" spans="17:18" x14ac:dyDescent="0.2">
      <c r="Q111" s="19" t="s">
        <v>170</v>
      </c>
      <c r="R111" s="23">
        <v>192.34</v>
      </c>
    </row>
    <row r="112" spans="17:18" x14ac:dyDescent="0.2">
      <c r="Q112" s="19" t="s">
        <v>171</v>
      </c>
      <c r="R112" s="23">
        <v>190.36</v>
      </c>
    </row>
    <row r="113" spans="17:18" x14ac:dyDescent="0.2">
      <c r="Q113" s="19" t="s">
        <v>172</v>
      </c>
      <c r="R113" s="23">
        <v>187.44</v>
      </c>
    </row>
    <row r="114" spans="17:18" x14ac:dyDescent="0.2">
      <c r="Q114" s="19" t="s">
        <v>173</v>
      </c>
      <c r="R114" s="23">
        <v>186.68</v>
      </c>
    </row>
    <row r="115" spans="17:18" x14ac:dyDescent="0.2">
      <c r="Q115" s="19" t="s">
        <v>174</v>
      </c>
      <c r="R115" s="23">
        <v>190.26</v>
      </c>
    </row>
    <row r="116" spans="17:18" x14ac:dyDescent="0.2">
      <c r="Q116" s="19" t="s">
        <v>175</v>
      </c>
      <c r="R116" s="23">
        <v>191.21</v>
      </c>
    </row>
    <row r="117" spans="17:18" x14ac:dyDescent="0.2">
      <c r="Q117" s="19" t="s">
        <v>176</v>
      </c>
      <c r="R117" s="23">
        <v>187.53</v>
      </c>
    </row>
    <row r="118" spans="17:18" x14ac:dyDescent="0.2">
      <c r="Q118" s="19" t="s">
        <v>177</v>
      </c>
      <c r="R118" s="23">
        <v>179.34</v>
      </c>
    </row>
    <row r="119" spans="17:18" x14ac:dyDescent="0.2">
      <c r="Q119" s="19" t="s">
        <v>178</v>
      </c>
      <c r="R119" s="23">
        <v>171.9</v>
      </c>
    </row>
    <row r="120" spans="17:18" x14ac:dyDescent="0.2">
      <c r="Q120" s="19" t="s">
        <v>179</v>
      </c>
      <c r="R120" s="23">
        <v>166.53</v>
      </c>
    </row>
    <row r="121" spans="17:18" x14ac:dyDescent="0.2">
      <c r="Q121" s="19" t="s">
        <v>180</v>
      </c>
      <c r="R121" s="23">
        <v>160.59</v>
      </c>
    </row>
    <row r="122" spans="17:18" x14ac:dyDescent="0.2">
      <c r="Q122" s="19" t="s">
        <v>181</v>
      </c>
      <c r="R122" s="23">
        <v>166.08</v>
      </c>
    </row>
    <row r="123" spans="17:18" x14ac:dyDescent="0.2">
      <c r="Q123" s="19" t="s">
        <v>182</v>
      </c>
      <c r="R123" s="23">
        <v>157.74</v>
      </c>
    </row>
    <row r="124" spans="17:18" x14ac:dyDescent="0.2">
      <c r="Q124" s="19" t="s">
        <v>183</v>
      </c>
      <c r="R124" s="23">
        <v>145.36000000000001</v>
      </c>
    </row>
    <row r="125" spans="17:18" x14ac:dyDescent="0.2">
      <c r="Q125" s="19" t="s">
        <v>184</v>
      </c>
      <c r="R125" s="23">
        <v>145.63999999999999</v>
      </c>
    </row>
    <row r="126" spans="17:18" x14ac:dyDescent="0.2">
      <c r="Q126" s="19" t="s">
        <v>185</v>
      </c>
      <c r="R126" s="23">
        <v>147.41999999999999</v>
      </c>
    </row>
    <row r="127" spans="17:18" x14ac:dyDescent="0.2">
      <c r="Q127" s="19" t="s">
        <v>186</v>
      </c>
      <c r="R127" s="23">
        <v>149.77000000000001</v>
      </c>
    </row>
    <row r="128" spans="17:18" x14ac:dyDescent="0.2">
      <c r="Q128" s="19" t="s">
        <v>187</v>
      </c>
      <c r="R128" s="23">
        <v>153.33000000000001</v>
      </c>
    </row>
    <row r="129" spans="17:18" x14ac:dyDescent="0.2">
      <c r="Q129" s="19" t="s">
        <v>188</v>
      </c>
      <c r="R129" s="23">
        <v>141.33000000000001</v>
      </c>
    </row>
    <row r="130" spans="17:18" x14ac:dyDescent="0.2">
      <c r="Q130" s="19" t="s">
        <v>189</v>
      </c>
      <c r="R130" s="23">
        <v>145.08000000000001</v>
      </c>
    </row>
    <row r="131" spans="17:18" x14ac:dyDescent="0.2">
      <c r="Q131" s="19" t="s">
        <v>190</v>
      </c>
      <c r="R131" s="23">
        <v>150.52000000000001</v>
      </c>
    </row>
    <row r="132" spans="17:18" x14ac:dyDescent="0.2">
      <c r="Q132" s="19" t="s">
        <v>191</v>
      </c>
      <c r="R132" s="23">
        <v>153.41999999999999</v>
      </c>
    </row>
    <row r="133" spans="17:18" x14ac:dyDescent="0.2">
      <c r="Q133" s="19" t="s">
        <v>192</v>
      </c>
      <c r="R133" s="23">
        <v>159.43</v>
      </c>
    </row>
    <row r="134" spans="17:18" x14ac:dyDescent="0.2">
      <c r="Q134" s="19" t="s">
        <v>193</v>
      </c>
      <c r="R134" s="23">
        <v>159.05000000000001</v>
      </c>
    </row>
    <row r="135" spans="17:18" x14ac:dyDescent="0.2">
      <c r="Q135" s="19" t="s">
        <v>194</v>
      </c>
      <c r="R135" s="23">
        <v>149.49</v>
      </c>
    </row>
    <row r="136" spans="17:18" x14ac:dyDescent="0.2">
      <c r="Q136" s="19" t="s">
        <v>195</v>
      </c>
      <c r="R136" s="23">
        <v>147.88999999999999</v>
      </c>
    </row>
    <row r="137" spans="17:18" x14ac:dyDescent="0.2">
      <c r="Q137" s="19" t="s">
        <v>196</v>
      </c>
      <c r="R137" s="23">
        <v>150.52000000000001</v>
      </c>
    </row>
    <row r="138" spans="17:18" x14ac:dyDescent="0.2">
      <c r="Q138" s="19" t="s">
        <v>197</v>
      </c>
      <c r="R138" s="23">
        <v>157.08000000000001</v>
      </c>
    </row>
    <row r="139" spans="17:18" x14ac:dyDescent="0.2">
      <c r="Q139" s="19" t="s">
        <v>198</v>
      </c>
      <c r="R139" s="23">
        <v>172.37</v>
      </c>
    </row>
    <row r="140" spans="17:18" x14ac:dyDescent="0.2">
      <c r="Q140" s="19" t="s">
        <v>199</v>
      </c>
      <c r="R140" s="23">
        <v>174.06</v>
      </c>
    </row>
    <row r="141" spans="17:18" x14ac:dyDescent="0.2">
      <c r="Q141" s="19" t="s">
        <v>200</v>
      </c>
      <c r="R141" s="23">
        <v>171.15</v>
      </c>
    </row>
    <row r="142" spans="17:18" x14ac:dyDescent="0.2">
      <c r="Q142" s="19" t="s">
        <v>201</v>
      </c>
      <c r="R142" s="23">
        <v>160.46</v>
      </c>
    </row>
    <row r="143" spans="17:18" x14ac:dyDescent="0.2">
      <c r="Q143" s="19" t="s">
        <v>202</v>
      </c>
      <c r="R143" s="23">
        <v>147.80000000000001</v>
      </c>
    </row>
    <row r="144" spans="17:18" x14ac:dyDescent="0.2">
      <c r="Q144" s="19" t="s">
        <v>203</v>
      </c>
      <c r="R144" s="23">
        <v>141.61000000000001</v>
      </c>
    </row>
    <row r="145" spans="17:18" x14ac:dyDescent="0.2">
      <c r="Q145" s="19" t="s">
        <v>204</v>
      </c>
      <c r="R145" s="23">
        <v>134.38999999999999</v>
      </c>
    </row>
    <row r="146" spans="17:18" x14ac:dyDescent="0.2">
      <c r="Q146" s="19" t="s">
        <v>205</v>
      </c>
      <c r="R146" s="23">
        <v>144.41</v>
      </c>
    </row>
    <row r="147" spans="17:18" x14ac:dyDescent="0.2">
      <c r="Q147" s="19" t="s">
        <v>206</v>
      </c>
      <c r="R147" s="23">
        <v>140.19</v>
      </c>
    </row>
    <row r="148" spans="17:18" x14ac:dyDescent="0.2">
      <c r="Q148" s="19" t="s">
        <v>207</v>
      </c>
      <c r="R148" s="23">
        <v>138.59</v>
      </c>
    </row>
    <row r="149" spans="17:18" x14ac:dyDescent="0.2">
      <c r="Q149" s="19" t="s">
        <v>208</v>
      </c>
      <c r="R149" s="23">
        <v>140</v>
      </c>
    </row>
    <row r="150" spans="17:18" x14ac:dyDescent="0.2">
      <c r="Q150" s="19" t="s">
        <v>209</v>
      </c>
      <c r="R150" s="23">
        <v>139.53</v>
      </c>
    </row>
    <row r="151" spans="17:18" x14ac:dyDescent="0.2">
      <c r="Q151" s="19" t="s">
        <v>210</v>
      </c>
      <c r="R151" s="23">
        <v>140.28</v>
      </c>
    </row>
    <row r="152" spans="17:18" x14ac:dyDescent="0.2">
      <c r="Q152" s="19" t="s">
        <v>211</v>
      </c>
      <c r="R152" s="23">
        <v>144.03</v>
      </c>
    </row>
    <row r="153" spans="17:18" x14ac:dyDescent="0.2">
      <c r="Q153" s="19" t="s">
        <v>212</v>
      </c>
      <c r="R153" s="23">
        <v>146.57</v>
      </c>
    </row>
    <row r="154" spans="17:18" x14ac:dyDescent="0.2">
      <c r="Q154" s="19" t="s">
        <v>213</v>
      </c>
      <c r="R154" s="23">
        <v>149.38999999999999</v>
      </c>
    </row>
    <row r="155" spans="17:18" x14ac:dyDescent="0.2">
      <c r="Q155" s="19" t="s">
        <v>214</v>
      </c>
      <c r="R155" s="23">
        <v>156.24</v>
      </c>
    </row>
    <row r="156" spans="17:18" x14ac:dyDescent="0.2">
      <c r="Q156" s="19" t="s">
        <v>215</v>
      </c>
      <c r="R156" s="23">
        <v>157.93</v>
      </c>
    </row>
    <row r="157" spans="17:18" x14ac:dyDescent="0.2">
      <c r="Q157" s="19" t="s">
        <v>216</v>
      </c>
      <c r="R157" s="23">
        <v>156.43</v>
      </c>
    </row>
    <row r="158" spans="17:18" x14ac:dyDescent="0.2">
      <c r="Q158" s="19" t="s">
        <v>217</v>
      </c>
      <c r="R158" s="23">
        <v>155.21</v>
      </c>
    </row>
    <row r="159" spans="17:18" x14ac:dyDescent="0.2">
      <c r="Q159" s="19" t="s">
        <v>218</v>
      </c>
      <c r="R159" s="23">
        <v>149.86000000000001</v>
      </c>
    </row>
    <row r="160" spans="17:18" x14ac:dyDescent="0.2">
      <c r="Q160" s="19" t="s">
        <v>219</v>
      </c>
      <c r="R160" s="23">
        <v>148.07</v>
      </c>
    </row>
    <row r="161" spans="17:18" x14ac:dyDescent="0.2">
      <c r="Q161" s="19" t="s">
        <v>220</v>
      </c>
      <c r="R161" s="23">
        <v>147.13</v>
      </c>
    </row>
    <row r="162" spans="17:18" x14ac:dyDescent="0.2">
      <c r="Q162" s="19" t="s">
        <v>221</v>
      </c>
      <c r="R162" s="23">
        <v>148.82</v>
      </c>
    </row>
    <row r="163" spans="17:18" x14ac:dyDescent="0.2">
      <c r="Q163" s="19" t="s">
        <v>222</v>
      </c>
      <c r="R163" s="23">
        <v>162.53</v>
      </c>
    </row>
    <row r="164" spans="17:18" x14ac:dyDescent="0.2">
      <c r="Q164" s="19" t="s">
        <v>223</v>
      </c>
      <c r="R164" s="23">
        <v>174.74</v>
      </c>
    </row>
    <row r="165" spans="17:18" x14ac:dyDescent="0.2">
      <c r="Q165" s="19" t="s">
        <v>224</v>
      </c>
      <c r="R165" s="23">
        <v>170.89</v>
      </c>
    </row>
    <row r="166" spans="17:18" x14ac:dyDescent="0.2">
      <c r="Q166" s="19" t="s">
        <v>225</v>
      </c>
      <c r="R166" s="23">
        <v>163.94</v>
      </c>
    </row>
    <row r="167" spans="17:18" x14ac:dyDescent="0.2">
      <c r="Q167" s="19" t="s">
        <v>226</v>
      </c>
      <c r="R167" s="23">
        <v>157.93</v>
      </c>
    </row>
    <row r="168" spans="17:18" x14ac:dyDescent="0.2">
      <c r="Q168" s="19" t="s">
        <v>227</v>
      </c>
      <c r="R168" s="23">
        <v>150.69999999999999</v>
      </c>
    </row>
    <row r="169" spans="17:18" x14ac:dyDescent="0.2">
      <c r="Q169" s="19" t="s">
        <v>228</v>
      </c>
      <c r="R169" s="23">
        <v>143.94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A4F09-EFE3-4E1B-99C2-09A70B88E186}">
  <dimension ref="A1:B169"/>
  <sheetViews>
    <sheetView zoomScale="106" workbookViewId="0">
      <selection activeCell="B2" sqref="B2"/>
    </sheetView>
  </sheetViews>
  <sheetFormatPr baseColWidth="10" defaultColWidth="8.83203125" defaultRowHeight="15" x14ac:dyDescent="0.2"/>
  <cols>
    <col min="1" max="1" width="18.1640625" bestFit="1" customWidth="1"/>
    <col min="2" max="2" width="8.6640625" bestFit="1" customWidth="1"/>
  </cols>
  <sheetData>
    <row r="1" spans="1:2" x14ac:dyDescent="0.2">
      <c r="B1" t="s">
        <v>5</v>
      </c>
    </row>
    <row r="2" spans="1:2" x14ac:dyDescent="0.2">
      <c r="A2" t="str">
        <f>model!Q2</f>
        <v>2019-01-01T00:00:00</v>
      </c>
      <c r="B2">
        <f>model!R2*-1</f>
        <v>-162.03</v>
      </c>
    </row>
    <row r="3" spans="1:2" x14ac:dyDescent="0.2">
      <c r="A3" t="str">
        <f>model!Q3</f>
        <v>2019-01-01T01:00:00</v>
      </c>
      <c r="B3">
        <f>model!R3*-1</f>
        <v>-156.36000000000001</v>
      </c>
    </row>
    <row r="4" spans="1:2" x14ac:dyDescent="0.2">
      <c r="A4" t="str">
        <f>model!Q4</f>
        <v>2019-01-01T02:00:00</v>
      </c>
      <c r="B4">
        <f>model!R4*-1</f>
        <v>-151.06</v>
      </c>
    </row>
    <row r="5" spans="1:2" x14ac:dyDescent="0.2">
      <c r="A5" t="str">
        <f>model!Q5</f>
        <v>2019-01-01T03:00:00</v>
      </c>
      <c r="B5">
        <f>model!R5*-1</f>
        <v>-153.52000000000001</v>
      </c>
    </row>
    <row r="6" spans="1:2" x14ac:dyDescent="0.2">
      <c r="A6" t="str">
        <f>model!Q6</f>
        <v>2019-01-01T04:00:00</v>
      </c>
      <c r="B6">
        <f>model!R6*-1</f>
        <v>-158.91</v>
      </c>
    </row>
    <row r="7" spans="1:2" x14ac:dyDescent="0.2">
      <c r="A7" t="str">
        <f>model!Q7</f>
        <v>2019-01-01T05:00:00</v>
      </c>
      <c r="B7">
        <f>model!R7*-1</f>
        <v>-164.02</v>
      </c>
    </row>
    <row r="8" spans="1:2" x14ac:dyDescent="0.2">
      <c r="A8" t="str">
        <f>model!Q8</f>
        <v>2019-01-01T06:00:00</v>
      </c>
      <c r="B8">
        <f>model!R8*-1</f>
        <v>-175.56</v>
      </c>
    </row>
    <row r="9" spans="1:2" x14ac:dyDescent="0.2">
      <c r="A9" t="str">
        <f>model!Q9</f>
        <v>2019-01-01T07:00:00</v>
      </c>
      <c r="B9">
        <f>model!R9*-1</f>
        <v>-283.11</v>
      </c>
    </row>
    <row r="10" spans="1:2" x14ac:dyDescent="0.2">
      <c r="A10" t="str">
        <f>model!Q10</f>
        <v>2019-01-01T08:00:00</v>
      </c>
      <c r="B10">
        <f>model!R10*-1</f>
        <v>-278.76</v>
      </c>
    </row>
    <row r="11" spans="1:2" x14ac:dyDescent="0.2">
      <c r="A11" t="str">
        <f>model!Q11</f>
        <v>2019-01-01T09:00:00</v>
      </c>
      <c r="B11">
        <f>model!R11*-1</f>
        <v>-299.57</v>
      </c>
    </row>
    <row r="12" spans="1:2" x14ac:dyDescent="0.2">
      <c r="A12" t="str">
        <f>model!Q12</f>
        <v>2019-01-01T10:00:00</v>
      </c>
      <c r="B12">
        <f>model!R12*-1</f>
        <v>-285.27999999999997</v>
      </c>
    </row>
    <row r="13" spans="1:2" x14ac:dyDescent="0.2">
      <c r="A13" t="str">
        <f>model!Q13</f>
        <v>2019-01-01T11:00:00</v>
      </c>
      <c r="B13">
        <f>model!R13*-1</f>
        <v>-207.34</v>
      </c>
    </row>
    <row r="14" spans="1:2" x14ac:dyDescent="0.2">
      <c r="A14" t="str">
        <f>model!Q14</f>
        <v>2019-01-01T12:00:00</v>
      </c>
      <c r="B14">
        <f>model!R14*-1</f>
        <v>-194.95</v>
      </c>
    </row>
    <row r="15" spans="1:2" x14ac:dyDescent="0.2">
      <c r="A15" t="str">
        <f>model!Q15</f>
        <v>2019-01-01T13:00:00</v>
      </c>
      <c r="B15">
        <f>model!R15*-1</f>
        <v>-190.41</v>
      </c>
    </row>
    <row r="16" spans="1:2" x14ac:dyDescent="0.2">
      <c r="A16" t="str">
        <f>model!Q16</f>
        <v>2019-01-01T14:00:00</v>
      </c>
      <c r="B16">
        <f>model!R16*-1</f>
        <v>-185.4</v>
      </c>
    </row>
    <row r="17" spans="1:2" x14ac:dyDescent="0.2">
      <c r="A17" t="str">
        <f>model!Q17</f>
        <v>2019-01-01T15:00:00</v>
      </c>
      <c r="B17">
        <f>model!R17*-1</f>
        <v>-183.41</v>
      </c>
    </row>
    <row r="18" spans="1:2" x14ac:dyDescent="0.2">
      <c r="A18" t="str">
        <f>model!Q18</f>
        <v>2019-01-01T16:00:00</v>
      </c>
      <c r="B18">
        <f>model!R18*-1</f>
        <v>-191.54</v>
      </c>
    </row>
    <row r="19" spans="1:2" x14ac:dyDescent="0.2">
      <c r="A19" t="str">
        <f>model!Q19</f>
        <v>2019-01-01T17:00:00</v>
      </c>
      <c r="B19">
        <f>model!R19*-1</f>
        <v>-202.9</v>
      </c>
    </row>
    <row r="20" spans="1:2" x14ac:dyDescent="0.2">
      <c r="A20" t="str">
        <f>model!Q20</f>
        <v>2019-01-01T18:00:00</v>
      </c>
      <c r="B20">
        <f>model!R20*-1</f>
        <v>-197.69</v>
      </c>
    </row>
    <row r="21" spans="1:2" x14ac:dyDescent="0.2">
      <c r="A21" t="str">
        <f>model!Q21</f>
        <v>2019-01-01T19:00:00</v>
      </c>
      <c r="B21">
        <f>model!R21*-1</f>
        <v>-195.33</v>
      </c>
    </row>
    <row r="22" spans="1:2" x14ac:dyDescent="0.2">
      <c r="A22" t="str">
        <f>model!Q22</f>
        <v>2019-01-01T20:00:00</v>
      </c>
      <c r="B22">
        <f>model!R22*-1</f>
        <v>-186.72</v>
      </c>
    </row>
    <row r="23" spans="1:2" x14ac:dyDescent="0.2">
      <c r="A23" t="str">
        <f>model!Q23</f>
        <v>2019-01-01T21:00:00</v>
      </c>
      <c r="B23">
        <f>model!R23*-1</f>
        <v>-178.87</v>
      </c>
    </row>
    <row r="24" spans="1:2" x14ac:dyDescent="0.2">
      <c r="A24" t="str">
        <f>model!Q24</f>
        <v>2019-01-01T22:00:00</v>
      </c>
      <c r="B24">
        <f>model!R24*-1</f>
        <v>-174.71</v>
      </c>
    </row>
    <row r="25" spans="1:2" x14ac:dyDescent="0.2">
      <c r="A25" t="str">
        <f>model!Q25</f>
        <v>2019-01-01T23:00:00</v>
      </c>
      <c r="B25">
        <f>model!R25*-1</f>
        <v>-168.75</v>
      </c>
    </row>
    <row r="26" spans="1:2" x14ac:dyDescent="0.2">
      <c r="A26" t="str">
        <f>model!Q26</f>
        <v>2019-01-02T00:00:00</v>
      </c>
      <c r="B26">
        <f>model!R26*-1</f>
        <v>-172.89</v>
      </c>
    </row>
    <row r="27" spans="1:2" x14ac:dyDescent="0.2">
      <c r="A27" t="str">
        <f>model!Q27</f>
        <v>2019-01-02T01:00:00</v>
      </c>
      <c r="B27">
        <f>model!R27*-1</f>
        <v>-172.13</v>
      </c>
    </row>
    <row r="28" spans="1:2" x14ac:dyDescent="0.2">
      <c r="A28" t="str">
        <f>model!Q28</f>
        <v>2019-01-02T02:00:00</v>
      </c>
      <c r="B28">
        <f>model!R28*-1</f>
        <v>-171.66</v>
      </c>
    </row>
    <row r="29" spans="1:2" x14ac:dyDescent="0.2">
      <c r="A29" t="str">
        <f>model!Q29</f>
        <v>2019-01-02T03:00:00</v>
      </c>
      <c r="B29">
        <f>model!R29*-1</f>
        <v>-173.27</v>
      </c>
    </row>
    <row r="30" spans="1:2" x14ac:dyDescent="0.2">
      <c r="A30" t="str">
        <f>model!Q30</f>
        <v>2019-01-02T04:00:00</v>
      </c>
      <c r="B30">
        <f>model!R30*-1</f>
        <v>-176.97</v>
      </c>
    </row>
    <row r="31" spans="1:2" x14ac:dyDescent="0.2">
      <c r="A31" t="str">
        <f>model!Q31</f>
        <v>2019-01-02T05:00:00</v>
      </c>
      <c r="B31">
        <f>model!R31*-1</f>
        <v>-179.63</v>
      </c>
    </row>
    <row r="32" spans="1:2" x14ac:dyDescent="0.2">
      <c r="A32" t="str">
        <f>model!Q32</f>
        <v>2019-01-02T06:00:00</v>
      </c>
      <c r="B32">
        <f>model!R32*-1</f>
        <v>-226.41</v>
      </c>
    </row>
    <row r="33" spans="1:2" x14ac:dyDescent="0.2">
      <c r="A33" t="str">
        <f>model!Q33</f>
        <v>2019-01-02T07:00:00</v>
      </c>
      <c r="B33">
        <f>model!R33*-1</f>
        <v>-271.95999999999998</v>
      </c>
    </row>
    <row r="34" spans="1:2" x14ac:dyDescent="0.2">
      <c r="A34" t="str">
        <f>model!Q34</f>
        <v>2019-01-02T08:00:00</v>
      </c>
      <c r="B34">
        <f>model!R34*-1</f>
        <v>-399.3</v>
      </c>
    </row>
    <row r="35" spans="1:2" x14ac:dyDescent="0.2">
      <c r="A35" t="str">
        <f>model!Q35</f>
        <v>2019-01-02T09:00:00</v>
      </c>
      <c r="B35">
        <f>model!R35*-1</f>
        <v>-402.53</v>
      </c>
    </row>
    <row r="36" spans="1:2" x14ac:dyDescent="0.2">
      <c r="A36" t="str">
        <f>model!Q36</f>
        <v>2019-01-02T10:00:00</v>
      </c>
      <c r="B36">
        <f>model!R36*-1</f>
        <v>-353.28</v>
      </c>
    </row>
    <row r="37" spans="1:2" x14ac:dyDescent="0.2">
      <c r="A37" t="str">
        <f>model!Q37</f>
        <v>2019-01-02T11:00:00</v>
      </c>
      <c r="B37">
        <f>model!R37*-1</f>
        <v>-330.79</v>
      </c>
    </row>
    <row r="38" spans="1:2" x14ac:dyDescent="0.2">
      <c r="A38" t="str">
        <f>model!Q38</f>
        <v>2019-01-02T12:00:00</v>
      </c>
      <c r="B38">
        <f>model!R38*-1</f>
        <v>-294.54000000000002</v>
      </c>
    </row>
    <row r="39" spans="1:2" x14ac:dyDescent="0.2">
      <c r="A39" t="str">
        <f>model!Q39</f>
        <v>2019-01-02T13:00:00</v>
      </c>
      <c r="B39">
        <f>model!R39*-1</f>
        <v>-271.29000000000002</v>
      </c>
    </row>
    <row r="40" spans="1:2" x14ac:dyDescent="0.2">
      <c r="A40" t="str">
        <f>model!Q40</f>
        <v>2019-01-02T14:00:00</v>
      </c>
      <c r="B40">
        <f>model!R40*-1</f>
        <v>-248.71</v>
      </c>
    </row>
    <row r="41" spans="1:2" x14ac:dyDescent="0.2">
      <c r="A41" t="str">
        <f>model!Q41</f>
        <v>2019-01-02T15:00:00</v>
      </c>
      <c r="B41">
        <f>model!R41*-1</f>
        <v>-226.79</v>
      </c>
    </row>
    <row r="42" spans="1:2" x14ac:dyDescent="0.2">
      <c r="A42" t="str">
        <f>model!Q42</f>
        <v>2019-01-02T16:00:00</v>
      </c>
      <c r="B42">
        <f>model!R42*-1</f>
        <v>-240.93</v>
      </c>
    </row>
    <row r="43" spans="1:2" x14ac:dyDescent="0.2">
      <c r="A43" t="str">
        <f>model!Q43</f>
        <v>2019-01-02T17:00:00</v>
      </c>
      <c r="B43">
        <f>model!R43*-1</f>
        <v>-374.44</v>
      </c>
    </row>
    <row r="44" spans="1:2" x14ac:dyDescent="0.2">
      <c r="A44" t="str">
        <f>model!Q44</f>
        <v>2019-01-02T18:00:00</v>
      </c>
      <c r="B44">
        <f>model!R44*-1</f>
        <v>-255.54</v>
      </c>
    </row>
    <row r="45" spans="1:2" x14ac:dyDescent="0.2">
      <c r="A45" t="str">
        <f>model!Q45</f>
        <v>2019-01-02T19:00:00</v>
      </c>
      <c r="B45">
        <f>model!R45*-1</f>
        <v>-210.47</v>
      </c>
    </row>
    <row r="46" spans="1:2" x14ac:dyDescent="0.2">
      <c r="A46" t="str">
        <f>model!Q46</f>
        <v>2019-01-02T20:00:00</v>
      </c>
      <c r="B46">
        <f>model!R46*-1</f>
        <v>-186.65</v>
      </c>
    </row>
    <row r="47" spans="1:2" x14ac:dyDescent="0.2">
      <c r="A47" t="str">
        <f>model!Q47</f>
        <v>2019-01-02T21:00:00</v>
      </c>
      <c r="B47">
        <f>model!R47*-1</f>
        <v>-178.21</v>
      </c>
    </row>
    <row r="48" spans="1:2" x14ac:dyDescent="0.2">
      <c r="A48" t="str">
        <f>model!Q48</f>
        <v>2019-01-02T22:00:00</v>
      </c>
      <c r="B48">
        <f>model!R48*-1</f>
        <v>-173.18</v>
      </c>
    </row>
    <row r="49" spans="1:2" x14ac:dyDescent="0.2">
      <c r="A49" t="str">
        <f>model!Q49</f>
        <v>2019-01-02T23:00:00</v>
      </c>
      <c r="B49">
        <f>model!R49*-1</f>
        <v>-166.44</v>
      </c>
    </row>
    <row r="50" spans="1:2" x14ac:dyDescent="0.2">
      <c r="A50" t="str">
        <f>model!Q50</f>
        <v>2019-01-03T00:00:00</v>
      </c>
      <c r="B50">
        <f>model!R50*-1</f>
        <v>-165.09</v>
      </c>
    </row>
    <row r="51" spans="1:2" x14ac:dyDescent="0.2">
      <c r="A51" t="str">
        <f>model!Q51</f>
        <v>2019-01-03T01:00:00</v>
      </c>
      <c r="B51">
        <f>model!R51*-1</f>
        <v>-162.91</v>
      </c>
    </row>
    <row r="52" spans="1:2" x14ac:dyDescent="0.2">
      <c r="A52" t="str">
        <f>model!Q52</f>
        <v>2019-01-03T02:00:00</v>
      </c>
      <c r="B52">
        <f>model!R52*-1</f>
        <v>-161.11000000000001</v>
      </c>
    </row>
    <row r="53" spans="1:2" x14ac:dyDescent="0.2">
      <c r="A53" t="str">
        <f>model!Q53</f>
        <v>2019-01-03T03:00:00</v>
      </c>
      <c r="B53">
        <f>model!R53*-1</f>
        <v>-162.53</v>
      </c>
    </row>
    <row r="54" spans="1:2" x14ac:dyDescent="0.2">
      <c r="A54" t="str">
        <f>model!Q54</f>
        <v>2019-01-03T04:00:00</v>
      </c>
      <c r="B54">
        <f>model!R54*-1</f>
        <v>-166.04</v>
      </c>
    </row>
    <row r="55" spans="1:2" x14ac:dyDescent="0.2">
      <c r="A55" t="str">
        <f>model!Q55</f>
        <v>2019-01-03T05:00:00</v>
      </c>
      <c r="B55">
        <f>model!R55*-1</f>
        <v>-169.16</v>
      </c>
    </row>
    <row r="56" spans="1:2" x14ac:dyDescent="0.2">
      <c r="A56" t="str">
        <f>model!Q56</f>
        <v>2019-01-03T06:00:00</v>
      </c>
      <c r="B56">
        <f>model!R56*-1</f>
        <v>-174.28</v>
      </c>
    </row>
    <row r="57" spans="1:2" x14ac:dyDescent="0.2">
      <c r="A57" t="str">
        <f>model!Q57</f>
        <v>2019-01-03T07:00:00</v>
      </c>
      <c r="B57">
        <f>model!R57*-1</f>
        <v>-185.37</v>
      </c>
    </row>
    <row r="58" spans="1:2" x14ac:dyDescent="0.2">
      <c r="A58" t="str">
        <f>model!Q58</f>
        <v>2019-01-03T08:00:00</v>
      </c>
      <c r="B58">
        <f>model!R58*-1</f>
        <v>-195.79</v>
      </c>
    </row>
    <row r="59" spans="1:2" x14ac:dyDescent="0.2">
      <c r="A59" t="str">
        <f>model!Q59</f>
        <v>2019-01-03T09:00:00</v>
      </c>
      <c r="B59">
        <f>model!R59*-1</f>
        <v>-189.92</v>
      </c>
    </row>
    <row r="60" spans="1:2" x14ac:dyDescent="0.2">
      <c r="A60" t="str">
        <f>model!Q60</f>
        <v>2019-01-03T10:00:00</v>
      </c>
      <c r="B60">
        <f>model!R60*-1</f>
        <v>-187.74</v>
      </c>
    </row>
    <row r="61" spans="1:2" x14ac:dyDescent="0.2">
      <c r="A61" t="str">
        <f>model!Q61</f>
        <v>2019-01-03T11:00:00</v>
      </c>
      <c r="B61">
        <f>model!R61*-1</f>
        <v>-181.96</v>
      </c>
    </row>
    <row r="62" spans="1:2" x14ac:dyDescent="0.2">
      <c r="A62" t="str">
        <f>model!Q62</f>
        <v>2019-01-03T12:00:00</v>
      </c>
      <c r="B62">
        <f>model!R62*-1</f>
        <v>-179.12</v>
      </c>
    </row>
    <row r="63" spans="1:2" x14ac:dyDescent="0.2">
      <c r="A63" t="str">
        <f>model!Q63</f>
        <v>2019-01-03T13:00:00</v>
      </c>
      <c r="B63">
        <f>model!R63*-1</f>
        <v>-178.36</v>
      </c>
    </row>
    <row r="64" spans="1:2" x14ac:dyDescent="0.2">
      <c r="A64" t="str">
        <f>model!Q64</f>
        <v>2019-01-03T14:00:00</v>
      </c>
      <c r="B64">
        <f>model!R64*-1</f>
        <v>-177.13</v>
      </c>
    </row>
    <row r="65" spans="1:2" x14ac:dyDescent="0.2">
      <c r="A65" t="str">
        <f>model!Q65</f>
        <v>2019-01-03T15:00:00</v>
      </c>
      <c r="B65">
        <f>model!R65*-1</f>
        <v>-177.03</v>
      </c>
    </row>
    <row r="66" spans="1:2" x14ac:dyDescent="0.2">
      <c r="A66" t="str">
        <f>model!Q66</f>
        <v>2019-01-03T16:00:00</v>
      </c>
      <c r="B66">
        <f>model!R66*-1</f>
        <v>-177.69</v>
      </c>
    </row>
    <row r="67" spans="1:2" x14ac:dyDescent="0.2">
      <c r="A67" t="str">
        <f>model!Q67</f>
        <v>2019-01-03T17:00:00</v>
      </c>
      <c r="B67">
        <f>model!R67*-1</f>
        <v>-184.8</v>
      </c>
    </row>
    <row r="68" spans="1:2" x14ac:dyDescent="0.2">
      <c r="A68" t="str">
        <f>model!Q68</f>
        <v>2019-01-03T18:00:00</v>
      </c>
      <c r="B68">
        <f>model!R68*-1</f>
        <v>-187.27</v>
      </c>
    </row>
    <row r="69" spans="1:2" x14ac:dyDescent="0.2">
      <c r="A69" t="str">
        <f>model!Q69</f>
        <v>2019-01-03T19:00:00</v>
      </c>
      <c r="B69">
        <f>model!R69*-1</f>
        <v>-179.49</v>
      </c>
    </row>
    <row r="70" spans="1:2" x14ac:dyDescent="0.2">
      <c r="A70" t="str">
        <f>model!Q70</f>
        <v>2019-01-03T20:00:00</v>
      </c>
      <c r="B70">
        <f>model!R70*-1</f>
        <v>-175.23</v>
      </c>
    </row>
    <row r="71" spans="1:2" x14ac:dyDescent="0.2">
      <c r="A71" t="str">
        <f>model!Q71</f>
        <v>2019-01-03T21:00:00</v>
      </c>
      <c r="B71">
        <f>model!R71*-1</f>
        <v>-172.67</v>
      </c>
    </row>
    <row r="72" spans="1:2" x14ac:dyDescent="0.2">
      <c r="A72" t="str">
        <f>model!Q72</f>
        <v>2019-01-03T22:00:00</v>
      </c>
      <c r="B72">
        <f>model!R72*-1</f>
        <v>-169.07</v>
      </c>
    </row>
    <row r="73" spans="1:2" x14ac:dyDescent="0.2">
      <c r="A73" t="str">
        <f>model!Q73</f>
        <v>2019-01-03T23:00:00</v>
      </c>
      <c r="B73">
        <f>model!R73*-1</f>
        <v>-165.37</v>
      </c>
    </row>
    <row r="74" spans="1:2" x14ac:dyDescent="0.2">
      <c r="A74" t="str">
        <f>model!Q74</f>
        <v>2019-01-04T00:00:00</v>
      </c>
      <c r="B74">
        <f>model!R74*-1</f>
        <v>-170.06</v>
      </c>
    </row>
    <row r="75" spans="1:2" x14ac:dyDescent="0.2">
      <c r="A75" t="str">
        <f>model!Q75</f>
        <v>2019-01-04T01:00:00</v>
      </c>
      <c r="B75">
        <f>model!R75*-1</f>
        <v>-171.48</v>
      </c>
    </row>
    <row r="76" spans="1:2" x14ac:dyDescent="0.2">
      <c r="A76" t="str">
        <f>model!Q76</f>
        <v>2019-01-04T02:00:00</v>
      </c>
      <c r="B76">
        <f>model!R76*-1</f>
        <v>-171.58</v>
      </c>
    </row>
    <row r="77" spans="1:2" x14ac:dyDescent="0.2">
      <c r="A77" t="str">
        <f>model!Q77</f>
        <v>2019-01-04T03:00:00</v>
      </c>
      <c r="B77">
        <f>model!R77*-1</f>
        <v>-174.14</v>
      </c>
    </row>
    <row r="78" spans="1:2" x14ac:dyDescent="0.2">
      <c r="A78" t="str">
        <f>model!Q78</f>
        <v>2019-01-04T04:00:00</v>
      </c>
      <c r="B78">
        <f>model!R78*-1</f>
        <v>-180.3</v>
      </c>
    </row>
    <row r="79" spans="1:2" x14ac:dyDescent="0.2">
      <c r="A79" t="str">
        <f>model!Q79</f>
        <v>2019-01-04T05:00:00</v>
      </c>
      <c r="B79">
        <f>model!R79*-1</f>
        <v>-185.89</v>
      </c>
    </row>
    <row r="80" spans="1:2" x14ac:dyDescent="0.2">
      <c r="A80" t="str">
        <f>model!Q80</f>
        <v>2019-01-04T06:00:00</v>
      </c>
      <c r="B80">
        <f>model!R80*-1</f>
        <v>-195.37</v>
      </c>
    </row>
    <row r="81" spans="1:2" x14ac:dyDescent="0.2">
      <c r="A81" t="str">
        <f>model!Q81</f>
        <v>2019-01-04T07:00:00</v>
      </c>
      <c r="B81">
        <f>model!R81*-1</f>
        <v>-328.65</v>
      </c>
    </row>
    <row r="82" spans="1:2" x14ac:dyDescent="0.2">
      <c r="A82" t="str">
        <f>model!Q82</f>
        <v>2019-01-04T08:00:00</v>
      </c>
      <c r="B82">
        <f>model!R82*-1</f>
        <v>-365.91</v>
      </c>
    </row>
    <row r="83" spans="1:2" x14ac:dyDescent="0.2">
      <c r="A83" t="str">
        <f>model!Q83</f>
        <v>2019-01-04T09:00:00</v>
      </c>
      <c r="B83">
        <f>model!R83*-1</f>
        <v>-315</v>
      </c>
    </row>
    <row r="84" spans="1:2" x14ac:dyDescent="0.2">
      <c r="A84" t="str">
        <f>model!Q84</f>
        <v>2019-01-04T10:00:00</v>
      </c>
      <c r="B84">
        <f>model!R84*-1</f>
        <v>-242.68</v>
      </c>
    </row>
    <row r="85" spans="1:2" x14ac:dyDescent="0.2">
      <c r="A85" t="str">
        <f>model!Q85</f>
        <v>2019-01-04T11:00:00</v>
      </c>
      <c r="B85">
        <f>model!R85*-1</f>
        <v>-230.73</v>
      </c>
    </row>
    <row r="86" spans="1:2" x14ac:dyDescent="0.2">
      <c r="A86" t="str">
        <f>model!Q86</f>
        <v>2019-01-04T12:00:00</v>
      </c>
      <c r="B86">
        <f>model!R86*-1</f>
        <v>-225.33</v>
      </c>
    </row>
    <row r="87" spans="1:2" x14ac:dyDescent="0.2">
      <c r="A87" t="str">
        <f>model!Q87</f>
        <v>2019-01-04T13:00:00</v>
      </c>
      <c r="B87">
        <f>model!R87*-1</f>
        <v>-225.8</v>
      </c>
    </row>
    <row r="88" spans="1:2" x14ac:dyDescent="0.2">
      <c r="A88" t="str">
        <f>model!Q88</f>
        <v>2019-01-04T14:00:00</v>
      </c>
      <c r="B88">
        <f>model!R88*-1</f>
        <v>-213.38</v>
      </c>
    </row>
    <row r="89" spans="1:2" x14ac:dyDescent="0.2">
      <c r="A89" t="str">
        <f>model!Q89</f>
        <v>2019-01-04T15:00:00</v>
      </c>
      <c r="B89">
        <f>model!R89*-1</f>
        <v>-207.32</v>
      </c>
    </row>
    <row r="90" spans="1:2" x14ac:dyDescent="0.2">
      <c r="A90" t="str">
        <f>model!Q90</f>
        <v>2019-01-04T16:00:00</v>
      </c>
      <c r="B90">
        <f>model!R90*-1</f>
        <v>-215.37</v>
      </c>
    </row>
    <row r="91" spans="1:2" x14ac:dyDescent="0.2">
      <c r="A91" t="str">
        <f>model!Q91</f>
        <v>2019-01-04T17:00:00</v>
      </c>
      <c r="B91">
        <f>model!R91*-1</f>
        <v>-243.81</v>
      </c>
    </row>
    <row r="92" spans="1:2" x14ac:dyDescent="0.2">
      <c r="A92" t="str">
        <f>model!Q92</f>
        <v>2019-01-04T18:00:00</v>
      </c>
      <c r="B92">
        <f>model!R92*-1</f>
        <v>-243.53</v>
      </c>
    </row>
    <row r="93" spans="1:2" x14ac:dyDescent="0.2">
      <c r="A93" t="str">
        <f>model!Q93</f>
        <v>2019-01-04T19:00:00</v>
      </c>
      <c r="B93">
        <f>model!R93*-1</f>
        <v>-215.56</v>
      </c>
    </row>
    <row r="94" spans="1:2" x14ac:dyDescent="0.2">
      <c r="A94" t="str">
        <f>model!Q94</f>
        <v>2019-01-04T20:00:00</v>
      </c>
      <c r="B94">
        <f>model!R94*-1</f>
        <v>-192.05</v>
      </c>
    </row>
    <row r="95" spans="1:2" x14ac:dyDescent="0.2">
      <c r="A95" t="str">
        <f>model!Q95</f>
        <v>2019-01-04T21:00:00</v>
      </c>
      <c r="B95">
        <f>model!R95*-1</f>
        <v>-187.88</v>
      </c>
    </row>
    <row r="96" spans="1:2" x14ac:dyDescent="0.2">
      <c r="A96" t="str">
        <f>model!Q96</f>
        <v>2019-01-04T22:00:00</v>
      </c>
      <c r="B96">
        <f>model!R96*-1</f>
        <v>-181.15</v>
      </c>
    </row>
    <row r="97" spans="1:2" x14ac:dyDescent="0.2">
      <c r="A97" t="str">
        <f>model!Q97</f>
        <v>2019-01-04T23:00:00</v>
      </c>
      <c r="B97">
        <f>model!R97*-1</f>
        <v>-172.15</v>
      </c>
    </row>
    <row r="98" spans="1:2" x14ac:dyDescent="0.2">
      <c r="A98" t="str">
        <f>model!Q98</f>
        <v>2019-01-05T00:00:00</v>
      </c>
      <c r="B98">
        <f>model!R98*-1</f>
        <v>-174.16</v>
      </c>
    </row>
    <row r="99" spans="1:2" x14ac:dyDescent="0.2">
      <c r="A99" t="str">
        <f>model!Q99</f>
        <v>2019-01-05T01:00:00</v>
      </c>
      <c r="B99">
        <f>model!R99*-1</f>
        <v>-171.05</v>
      </c>
    </row>
    <row r="100" spans="1:2" x14ac:dyDescent="0.2">
      <c r="A100" t="str">
        <f>model!Q100</f>
        <v>2019-01-05T02:00:00</v>
      </c>
      <c r="B100">
        <f>model!R100*-1</f>
        <v>-170.77</v>
      </c>
    </row>
    <row r="101" spans="1:2" x14ac:dyDescent="0.2">
      <c r="A101" t="str">
        <f>model!Q101</f>
        <v>2019-01-05T03:00:00</v>
      </c>
      <c r="B101">
        <f>model!R101*-1</f>
        <v>-174.82</v>
      </c>
    </row>
    <row r="102" spans="1:2" x14ac:dyDescent="0.2">
      <c r="A102" t="str">
        <f>model!Q102</f>
        <v>2019-01-05T04:00:00</v>
      </c>
      <c r="B102">
        <f>model!R102*-1</f>
        <v>-179.62</v>
      </c>
    </row>
    <row r="103" spans="1:2" x14ac:dyDescent="0.2">
      <c r="A103" t="str">
        <f>model!Q103</f>
        <v>2019-01-05T05:00:00</v>
      </c>
      <c r="B103">
        <f>model!R103*-1</f>
        <v>-178.87</v>
      </c>
    </row>
    <row r="104" spans="1:2" x14ac:dyDescent="0.2">
      <c r="A104" t="str">
        <f>model!Q104</f>
        <v>2019-01-05T06:00:00</v>
      </c>
      <c r="B104">
        <f>model!R104*-1</f>
        <v>-191.49</v>
      </c>
    </row>
    <row r="105" spans="1:2" x14ac:dyDescent="0.2">
      <c r="A105" t="str">
        <f>model!Q105</f>
        <v>2019-01-05T07:00:00</v>
      </c>
      <c r="B105">
        <f>model!R105*-1</f>
        <v>-229.64</v>
      </c>
    </row>
    <row r="106" spans="1:2" x14ac:dyDescent="0.2">
      <c r="A106" t="str">
        <f>model!Q106</f>
        <v>2019-01-05T08:00:00</v>
      </c>
      <c r="B106">
        <f>model!R106*-1</f>
        <v>-336.07</v>
      </c>
    </row>
    <row r="107" spans="1:2" x14ac:dyDescent="0.2">
      <c r="A107" t="str">
        <f>model!Q107</f>
        <v>2019-01-05T09:00:00</v>
      </c>
      <c r="B107">
        <f>model!R107*-1</f>
        <v>-242.07</v>
      </c>
    </row>
    <row r="108" spans="1:2" x14ac:dyDescent="0.2">
      <c r="A108" t="str">
        <f>model!Q108</f>
        <v>2019-01-05T10:00:00</v>
      </c>
      <c r="B108">
        <f>model!R108*-1</f>
        <v>-228.5</v>
      </c>
    </row>
    <row r="109" spans="1:2" x14ac:dyDescent="0.2">
      <c r="A109" t="str">
        <f>model!Q109</f>
        <v>2019-01-05T11:00:00</v>
      </c>
      <c r="B109">
        <f>model!R109*-1</f>
        <v>-201.85</v>
      </c>
    </row>
    <row r="110" spans="1:2" x14ac:dyDescent="0.2">
      <c r="A110" t="str">
        <f>model!Q110</f>
        <v>2019-01-05T12:00:00</v>
      </c>
      <c r="B110">
        <f>model!R110*-1</f>
        <v>-196.67</v>
      </c>
    </row>
    <row r="111" spans="1:2" x14ac:dyDescent="0.2">
      <c r="A111" t="str">
        <f>model!Q111</f>
        <v>2019-01-05T13:00:00</v>
      </c>
      <c r="B111">
        <f>model!R111*-1</f>
        <v>-192.34</v>
      </c>
    </row>
    <row r="112" spans="1:2" x14ac:dyDescent="0.2">
      <c r="A112" t="str">
        <f>model!Q112</f>
        <v>2019-01-05T14:00:00</v>
      </c>
      <c r="B112">
        <f>model!R112*-1</f>
        <v>-190.36</v>
      </c>
    </row>
    <row r="113" spans="1:2" x14ac:dyDescent="0.2">
      <c r="A113" t="str">
        <f>model!Q113</f>
        <v>2019-01-05T15:00:00</v>
      </c>
      <c r="B113">
        <f>model!R113*-1</f>
        <v>-187.44</v>
      </c>
    </row>
    <row r="114" spans="1:2" x14ac:dyDescent="0.2">
      <c r="A114" t="str">
        <f>model!Q114</f>
        <v>2019-01-05T16:00:00</v>
      </c>
      <c r="B114">
        <f>model!R114*-1</f>
        <v>-186.68</v>
      </c>
    </row>
    <row r="115" spans="1:2" x14ac:dyDescent="0.2">
      <c r="A115" t="str">
        <f>model!Q115</f>
        <v>2019-01-05T17:00:00</v>
      </c>
      <c r="B115">
        <f>model!R115*-1</f>
        <v>-190.26</v>
      </c>
    </row>
    <row r="116" spans="1:2" x14ac:dyDescent="0.2">
      <c r="A116" t="str">
        <f>model!Q116</f>
        <v>2019-01-05T18:00:00</v>
      </c>
      <c r="B116">
        <f>model!R116*-1</f>
        <v>-191.21</v>
      </c>
    </row>
    <row r="117" spans="1:2" x14ac:dyDescent="0.2">
      <c r="A117" t="str">
        <f>model!Q117</f>
        <v>2019-01-05T19:00:00</v>
      </c>
      <c r="B117">
        <f>model!R117*-1</f>
        <v>-187.53</v>
      </c>
    </row>
    <row r="118" spans="1:2" x14ac:dyDescent="0.2">
      <c r="A118" t="str">
        <f>model!Q118</f>
        <v>2019-01-05T20:00:00</v>
      </c>
      <c r="B118">
        <f>model!R118*-1</f>
        <v>-179.34</v>
      </c>
    </row>
    <row r="119" spans="1:2" x14ac:dyDescent="0.2">
      <c r="A119" t="str">
        <f>model!Q119</f>
        <v>2019-01-05T21:00:00</v>
      </c>
      <c r="B119">
        <f>model!R119*-1</f>
        <v>-171.9</v>
      </c>
    </row>
    <row r="120" spans="1:2" x14ac:dyDescent="0.2">
      <c r="A120" t="str">
        <f>model!Q120</f>
        <v>2019-01-05T22:00:00</v>
      </c>
      <c r="B120">
        <f>model!R120*-1</f>
        <v>-166.53</v>
      </c>
    </row>
    <row r="121" spans="1:2" x14ac:dyDescent="0.2">
      <c r="A121" t="str">
        <f>model!Q121</f>
        <v>2019-01-05T23:00:00</v>
      </c>
      <c r="B121">
        <f>model!R121*-1</f>
        <v>-160.59</v>
      </c>
    </row>
    <row r="122" spans="1:2" x14ac:dyDescent="0.2">
      <c r="A122" t="str">
        <f>model!Q122</f>
        <v>2019-01-06T00:00:00</v>
      </c>
      <c r="B122">
        <f>model!R122*-1</f>
        <v>-166.08</v>
      </c>
    </row>
    <row r="123" spans="1:2" x14ac:dyDescent="0.2">
      <c r="A123" t="str">
        <f>model!Q123</f>
        <v>2019-01-06T01:00:00</v>
      </c>
      <c r="B123">
        <f>model!R123*-1</f>
        <v>-157.74</v>
      </c>
    </row>
    <row r="124" spans="1:2" x14ac:dyDescent="0.2">
      <c r="A124" t="str">
        <f>model!Q124</f>
        <v>2019-01-06T02:00:00</v>
      </c>
      <c r="B124">
        <f>model!R124*-1</f>
        <v>-145.36000000000001</v>
      </c>
    </row>
    <row r="125" spans="1:2" x14ac:dyDescent="0.2">
      <c r="A125" t="str">
        <f>model!Q125</f>
        <v>2019-01-06T03:00:00</v>
      </c>
      <c r="B125">
        <f>model!R125*-1</f>
        <v>-145.63999999999999</v>
      </c>
    </row>
    <row r="126" spans="1:2" x14ac:dyDescent="0.2">
      <c r="A126" t="str">
        <f>model!Q126</f>
        <v>2019-01-06T04:00:00</v>
      </c>
      <c r="B126">
        <f>model!R126*-1</f>
        <v>-147.41999999999999</v>
      </c>
    </row>
    <row r="127" spans="1:2" x14ac:dyDescent="0.2">
      <c r="A127" t="str">
        <f>model!Q127</f>
        <v>2019-01-06T05:00:00</v>
      </c>
      <c r="B127">
        <f>model!R127*-1</f>
        <v>-149.77000000000001</v>
      </c>
    </row>
    <row r="128" spans="1:2" x14ac:dyDescent="0.2">
      <c r="A128" t="str">
        <f>model!Q128</f>
        <v>2019-01-06T06:00:00</v>
      </c>
      <c r="B128">
        <f>model!R128*-1</f>
        <v>-153.33000000000001</v>
      </c>
    </row>
    <row r="129" spans="1:2" x14ac:dyDescent="0.2">
      <c r="A129" t="str">
        <f>model!Q129</f>
        <v>2019-01-06T07:00:00</v>
      </c>
      <c r="B129">
        <f>model!R129*-1</f>
        <v>-141.33000000000001</v>
      </c>
    </row>
    <row r="130" spans="1:2" x14ac:dyDescent="0.2">
      <c r="A130" t="str">
        <f>model!Q130</f>
        <v>2019-01-06T08:00:00</v>
      </c>
      <c r="B130">
        <f>model!R130*-1</f>
        <v>-145.08000000000001</v>
      </c>
    </row>
    <row r="131" spans="1:2" x14ac:dyDescent="0.2">
      <c r="A131" t="str">
        <f>model!Q131</f>
        <v>2019-01-06T09:00:00</v>
      </c>
      <c r="B131">
        <f>model!R131*-1</f>
        <v>-150.52000000000001</v>
      </c>
    </row>
    <row r="132" spans="1:2" x14ac:dyDescent="0.2">
      <c r="A132" t="str">
        <f>model!Q132</f>
        <v>2019-01-06T10:00:00</v>
      </c>
      <c r="B132">
        <f>model!R132*-1</f>
        <v>-153.41999999999999</v>
      </c>
    </row>
    <row r="133" spans="1:2" x14ac:dyDescent="0.2">
      <c r="A133" t="str">
        <f>model!Q133</f>
        <v>2019-01-06T11:00:00</v>
      </c>
      <c r="B133">
        <f>model!R133*-1</f>
        <v>-159.43</v>
      </c>
    </row>
    <row r="134" spans="1:2" x14ac:dyDescent="0.2">
      <c r="A134" t="str">
        <f>model!Q134</f>
        <v>2019-01-06T12:00:00</v>
      </c>
      <c r="B134">
        <f>model!R134*-1</f>
        <v>-159.05000000000001</v>
      </c>
    </row>
    <row r="135" spans="1:2" x14ac:dyDescent="0.2">
      <c r="A135" t="str">
        <f>model!Q135</f>
        <v>2019-01-06T13:00:00</v>
      </c>
      <c r="B135">
        <f>model!R135*-1</f>
        <v>-149.49</v>
      </c>
    </row>
    <row r="136" spans="1:2" x14ac:dyDescent="0.2">
      <c r="A136" t="str">
        <f>model!Q136</f>
        <v>2019-01-06T14:00:00</v>
      </c>
      <c r="B136">
        <f>model!R136*-1</f>
        <v>-147.88999999999999</v>
      </c>
    </row>
    <row r="137" spans="1:2" x14ac:dyDescent="0.2">
      <c r="A137" t="str">
        <f>model!Q137</f>
        <v>2019-01-06T15:00:00</v>
      </c>
      <c r="B137">
        <f>model!R137*-1</f>
        <v>-150.52000000000001</v>
      </c>
    </row>
    <row r="138" spans="1:2" x14ac:dyDescent="0.2">
      <c r="A138" t="str">
        <f>model!Q138</f>
        <v>2019-01-06T16:00:00</v>
      </c>
      <c r="B138">
        <f>model!R138*-1</f>
        <v>-157.08000000000001</v>
      </c>
    </row>
    <row r="139" spans="1:2" x14ac:dyDescent="0.2">
      <c r="A139" t="str">
        <f>model!Q139</f>
        <v>2019-01-06T17:00:00</v>
      </c>
      <c r="B139">
        <f>model!R139*-1</f>
        <v>-172.37</v>
      </c>
    </row>
    <row r="140" spans="1:2" x14ac:dyDescent="0.2">
      <c r="A140" t="str">
        <f>model!Q140</f>
        <v>2019-01-06T18:00:00</v>
      </c>
      <c r="B140">
        <f>model!R140*-1</f>
        <v>-174.06</v>
      </c>
    </row>
    <row r="141" spans="1:2" x14ac:dyDescent="0.2">
      <c r="A141" t="str">
        <f>model!Q141</f>
        <v>2019-01-06T19:00:00</v>
      </c>
      <c r="B141">
        <f>model!R141*-1</f>
        <v>-171.15</v>
      </c>
    </row>
    <row r="142" spans="1:2" x14ac:dyDescent="0.2">
      <c r="A142" t="str">
        <f>model!Q142</f>
        <v>2019-01-06T20:00:00</v>
      </c>
      <c r="B142">
        <f>model!R142*-1</f>
        <v>-160.46</v>
      </c>
    </row>
    <row r="143" spans="1:2" x14ac:dyDescent="0.2">
      <c r="A143" t="str">
        <f>model!Q143</f>
        <v>2019-01-06T21:00:00</v>
      </c>
      <c r="B143">
        <f>model!R143*-1</f>
        <v>-147.80000000000001</v>
      </c>
    </row>
    <row r="144" spans="1:2" x14ac:dyDescent="0.2">
      <c r="A144" t="str">
        <f>model!Q144</f>
        <v>2019-01-06T22:00:00</v>
      </c>
      <c r="B144">
        <f>model!R144*-1</f>
        <v>-141.61000000000001</v>
      </c>
    </row>
    <row r="145" spans="1:2" x14ac:dyDescent="0.2">
      <c r="A145" t="str">
        <f>model!Q145</f>
        <v>2019-01-06T23:00:00</v>
      </c>
      <c r="B145">
        <f>model!R145*-1</f>
        <v>-134.38999999999999</v>
      </c>
    </row>
    <row r="146" spans="1:2" x14ac:dyDescent="0.2">
      <c r="A146" t="str">
        <f>model!Q146</f>
        <v>2019-01-07T00:00:00</v>
      </c>
      <c r="B146">
        <f>model!R146*-1</f>
        <v>-144.41</v>
      </c>
    </row>
    <row r="147" spans="1:2" x14ac:dyDescent="0.2">
      <c r="A147" t="str">
        <f>model!Q147</f>
        <v>2019-01-07T01:00:00</v>
      </c>
      <c r="B147">
        <f>model!R147*-1</f>
        <v>-140.19</v>
      </c>
    </row>
    <row r="148" spans="1:2" x14ac:dyDescent="0.2">
      <c r="A148" t="str">
        <f>model!Q148</f>
        <v>2019-01-07T02:00:00</v>
      </c>
      <c r="B148">
        <f>model!R148*-1</f>
        <v>-138.59</v>
      </c>
    </row>
    <row r="149" spans="1:2" x14ac:dyDescent="0.2">
      <c r="A149" t="str">
        <f>model!Q149</f>
        <v>2019-01-07T03:00:00</v>
      </c>
      <c r="B149">
        <f>model!R149*-1</f>
        <v>-140</v>
      </c>
    </row>
    <row r="150" spans="1:2" x14ac:dyDescent="0.2">
      <c r="A150" t="str">
        <f>model!Q150</f>
        <v>2019-01-07T04:00:00</v>
      </c>
      <c r="B150">
        <f>model!R150*-1</f>
        <v>-139.53</v>
      </c>
    </row>
    <row r="151" spans="1:2" x14ac:dyDescent="0.2">
      <c r="A151" t="str">
        <f>model!Q151</f>
        <v>2019-01-07T05:00:00</v>
      </c>
      <c r="B151">
        <f>model!R151*-1</f>
        <v>-140.28</v>
      </c>
    </row>
    <row r="152" spans="1:2" x14ac:dyDescent="0.2">
      <c r="A152" t="str">
        <f>model!Q152</f>
        <v>2019-01-07T06:00:00</v>
      </c>
      <c r="B152">
        <f>model!R152*-1</f>
        <v>-144.03</v>
      </c>
    </row>
    <row r="153" spans="1:2" x14ac:dyDescent="0.2">
      <c r="A153" t="str">
        <f>model!Q153</f>
        <v>2019-01-07T07:00:00</v>
      </c>
      <c r="B153">
        <f>model!R153*-1</f>
        <v>-146.57</v>
      </c>
    </row>
    <row r="154" spans="1:2" x14ac:dyDescent="0.2">
      <c r="A154" t="str">
        <f>model!Q154</f>
        <v>2019-01-07T08:00:00</v>
      </c>
      <c r="B154">
        <f>model!R154*-1</f>
        <v>-149.38999999999999</v>
      </c>
    </row>
    <row r="155" spans="1:2" x14ac:dyDescent="0.2">
      <c r="A155" t="str">
        <f>model!Q155</f>
        <v>2019-01-07T09:00:00</v>
      </c>
      <c r="B155">
        <f>model!R155*-1</f>
        <v>-156.24</v>
      </c>
    </row>
    <row r="156" spans="1:2" x14ac:dyDescent="0.2">
      <c r="A156" t="str">
        <f>model!Q156</f>
        <v>2019-01-07T10:00:00</v>
      </c>
      <c r="B156">
        <f>model!R156*-1</f>
        <v>-157.93</v>
      </c>
    </row>
    <row r="157" spans="1:2" x14ac:dyDescent="0.2">
      <c r="A157" t="str">
        <f>model!Q157</f>
        <v>2019-01-07T11:00:00</v>
      </c>
      <c r="B157">
        <f>model!R157*-1</f>
        <v>-156.43</v>
      </c>
    </row>
    <row r="158" spans="1:2" x14ac:dyDescent="0.2">
      <c r="A158" t="str">
        <f>model!Q158</f>
        <v>2019-01-07T12:00:00</v>
      </c>
      <c r="B158">
        <f>model!R158*-1</f>
        <v>-155.21</v>
      </c>
    </row>
    <row r="159" spans="1:2" x14ac:dyDescent="0.2">
      <c r="A159" t="str">
        <f>model!Q159</f>
        <v>2019-01-07T13:00:00</v>
      </c>
      <c r="B159">
        <f>model!R159*-1</f>
        <v>-149.86000000000001</v>
      </c>
    </row>
    <row r="160" spans="1:2" x14ac:dyDescent="0.2">
      <c r="A160" t="str">
        <f>model!Q160</f>
        <v>2019-01-07T14:00:00</v>
      </c>
      <c r="B160">
        <f>model!R160*-1</f>
        <v>-148.07</v>
      </c>
    </row>
    <row r="161" spans="1:2" x14ac:dyDescent="0.2">
      <c r="A161" t="str">
        <f>model!Q161</f>
        <v>2019-01-07T15:00:00</v>
      </c>
      <c r="B161">
        <f>model!R161*-1</f>
        <v>-147.13</v>
      </c>
    </row>
    <row r="162" spans="1:2" x14ac:dyDescent="0.2">
      <c r="A162" t="str">
        <f>model!Q162</f>
        <v>2019-01-07T16:00:00</v>
      </c>
      <c r="B162">
        <f>model!R162*-1</f>
        <v>-148.82</v>
      </c>
    </row>
    <row r="163" spans="1:2" x14ac:dyDescent="0.2">
      <c r="A163" t="str">
        <f>model!Q163</f>
        <v>2019-01-07T17:00:00</v>
      </c>
      <c r="B163">
        <f>model!R163*-1</f>
        <v>-162.53</v>
      </c>
    </row>
    <row r="164" spans="1:2" x14ac:dyDescent="0.2">
      <c r="A164" t="str">
        <f>model!Q164</f>
        <v>2019-01-07T18:00:00</v>
      </c>
      <c r="B164">
        <f>model!R164*-1</f>
        <v>-174.74</v>
      </c>
    </row>
    <row r="165" spans="1:2" x14ac:dyDescent="0.2">
      <c r="A165" t="str">
        <f>model!Q165</f>
        <v>2019-01-07T19:00:00</v>
      </c>
      <c r="B165">
        <f>model!R165*-1</f>
        <v>-170.89</v>
      </c>
    </row>
    <row r="166" spans="1:2" x14ac:dyDescent="0.2">
      <c r="A166" t="str">
        <f>model!Q166</f>
        <v>2019-01-07T20:00:00</v>
      </c>
      <c r="B166">
        <f>model!R166*-1</f>
        <v>-163.94</v>
      </c>
    </row>
    <row r="167" spans="1:2" x14ac:dyDescent="0.2">
      <c r="A167" t="str">
        <f>model!Q167</f>
        <v>2019-01-07T21:00:00</v>
      </c>
      <c r="B167">
        <f>model!R167*-1</f>
        <v>-157.93</v>
      </c>
    </row>
    <row r="168" spans="1:2" x14ac:dyDescent="0.2">
      <c r="A168" t="str">
        <f>model!Q168</f>
        <v>2019-01-07T22:00:00</v>
      </c>
      <c r="B168">
        <f>model!R168*-1</f>
        <v>-150.69999999999999</v>
      </c>
    </row>
    <row r="169" spans="1:2" x14ac:dyDescent="0.2">
      <c r="A169" t="str">
        <f>model!Q169</f>
        <v>2019-01-07T23:00:00</v>
      </c>
      <c r="B169">
        <f>model!R169*-1</f>
        <v>-143.94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74046-FC94-354B-B00C-8B30901FB7B8}">
  <dimension ref="A1:C47"/>
  <sheetViews>
    <sheetView zoomScale="150" workbookViewId="0">
      <selection activeCell="D26" sqref="D26"/>
    </sheetView>
  </sheetViews>
  <sheetFormatPr baseColWidth="10" defaultColWidth="8.83203125" defaultRowHeight="15" x14ac:dyDescent="0.2"/>
  <cols>
    <col min="1" max="1" width="14.5" bestFit="1" customWidth="1"/>
    <col min="2" max="2" width="18.33203125" bestFit="1" customWidth="1"/>
    <col min="3" max="3" width="14.83203125" bestFit="1" customWidth="1"/>
    <col min="4" max="4" width="12.33203125" bestFit="1" customWidth="1"/>
  </cols>
  <sheetData>
    <row r="1" spans="1:3" x14ac:dyDescent="0.2">
      <c r="B1" t="s">
        <v>2</v>
      </c>
      <c r="C1" t="s">
        <v>276</v>
      </c>
    </row>
    <row r="2" spans="1:3" x14ac:dyDescent="0.2">
      <c r="A2" t="s">
        <v>284</v>
      </c>
      <c r="B2" t="s">
        <v>231</v>
      </c>
      <c r="C2" t="s">
        <v>229</v>
      </c>
    </row>
    <row r="3" spans="1:3" x14ac:dyDescent="0.2">
      <c r="A3" t="s">
        <v>284</v>
      </c>
      <c r="B3" t="s">
        <v>237</v>
      </c>
      <c r="C3" t="s">
        <v>235</v>
      </c>
    </row>
    <row r="4" spans="1:3" x14ac:dyDescent="0.2">
      <c r="A4" t="s">
        <v>284</v>
      </c>
      <c r="B4" t="s">
        <v>234</v>
      </c>
      <c r="C4" t="s">
        <v>232</v>
      </c>
    </row>
    <row r="5" spans="1:3" x14ac:dyDescent="0.2">
      <c r="A5" t="s">
        <v>284</v>
      </c>
      <c r="B5" t="s">
        <v>283</v>
      </c>
      <c r="C5" t="s">
        <v>275</v>
      </c>
    </row>
    <row r="6" spans="1:3" x14ac:dyDescent="0.2">
      <c r="A6" t="s">
        <v>284</v>
      </c>
      <c r="B6" t="s">
        <v>240</v>
      </c>
      <c r="C6" t="s">
        <v>238</v>
      </c>
    </row>
    <row r="7" spans="1:3" x14ac:dyDescent="0.2">
      <c r="A7" t="s">
        <v>284</v>
      </c>
      <c r="B7" t="s">
        <v>243</v>
      </c>
      <c r="C7" t="s">
        <v>241</v>
      </c>
    </row>
    <row r="8" spans="1:3" x14ac:dyDescent="0.2">
      <c r="A8" t="s">
        <v>284</v>
      </c>
      <c r="B8" t="s">
        <v>246</v>
      </c>
      <c r="C8" t="s">
        <v>244</v>
      </c>
    </row>
    <row r="9" spans="1:3" x14ac:dyDescent="0.2">
      <c r="A9" t="s">
        <v>284</v>
      </c>
      <c r="B9" t="s">
        <v>249</v>
      </c>
      <c r="C9" t="s">
        <v>247</v>
      </c>
    </row>
    <row r="10" spans="1:3" x14ac:dyDescent="0.2">
      <c r="A10" t="s">
        <v>284</v>
      </c>
      <c r="B10" t="s">
        <v>252</v>
      </c>
      <c r="C10" t="s">
        <v>250</v>
      </c>
    </row>
    <row r="11" spans="1:3" x14ac:dyDescent="0.2">
      <c r="A11" t="s">
        <v>284</v>
      </c>
      <c r="B11" t="s">
        <v>273</v>
      </c>
      <c r="C11" t="s">
        <v>253</v>
      </c>
    </row>
    <row r="12" spans="1:3" x14ac:dyDescent="0.2">
      <c r="A12" t="s">
        <v>284</v>
      </c>
      <c r="B12" t="s">
        <v>258</v>
      </c>
      <c r="C12" t="s">
        <v>256</v>
      </c>
    </row>
    <row r="13" spans="1:3" x14ac:dyDescent="0.2">
      <c r="A13" t="s">
        <v>284</v>
      </c>
      <c r="B13" t="s">
        <v>255</v>
      </c>
      <c r="C13" t="s">
        <v>259</v>
      </c>
    </row>
    <row r="14" spans="1:3" x14ac:dyDescent="0.2">
      <c r="A14" t="s">
        <v>284</v>
      </c>
      <c r="B14" t="s">
        <v>261</v>
      </c>
      <c r="C14" t="s">
        <v>262</v>
      </c>
    </row>
    <row r="15" spans="1:3" x14ac:dyDescent="0.2">
      <c r="A15" t="s">
        <v>284</v>
      </c>
      <c r="B15" t="s">
        <v>264</v>
      </c>
      <c r="C15" t="s">
        <v>265</v>
      </c>
    </row>
    <row r="16" spans="1:3" x14ac:dyDescent="0.2">
      <c r="A16" t="s">
        <v>284</v>
      </c>
      <c r="B16" t="s">
        <v>267</v>
      </c>
      <c r="C16" t="s">
        <v>268</v>
      </c>
    </row>
    <row r="17" spans="1:3" x14ac:dyDescent="0.2">
      <c r="A17" t="s">
        <v>284</v>
      </c>
      <c r="B17" t="s">
        <v>270</v>
      </c>
      <c r="C17" t="s">
        <v>271</v>
      </c>
    </row>
    <row r="18" spans="1:3" x14ac:dyDescent="0.2">
      <c r="A18" s="18" t="s">
        <v>285</v>
      </c>
      <c r="B18" t="s">
        <v>231</v>
      </c>
      <c r="C18" t="s">
        <v>230</v>
      </c>
    </row>
    <row r="19" spans="1:3" x14ac:dyDescent="0.2">
      <c r="A19" s="18" t="s">
        <v>285</v>
      </c>
      <c r="B19" t="s">
        <v>231</v>
      </c>
      <c r="C19" t="s">
        <v>275</v>
      </c>
    </row>
    <row r="20" spans="1:3" x14ac:dyDescent="0.2">
      <c r="A20" s="18" t="s">
        <v>285</v>
      </c>
      <c r="B20" t="s">
        <v>237</v>
      </c>
      <c r="C20" t="s">
        <v>236</v>
      </c>
    </row>
    <row r="21" spans="1:3" x14ac:dyDescent="0.2">
      <c r="A21" s="18" t="s">
        <v>285</v>
      </c>
      <c r="B21" t="s">
        <v>237</v>
      </c>
      <c r="C21" t="s">
        <v>275</v>
      </c>
    </row>
    <row r="22" spans="1:3" x14ac:dyDescent="0.2">
      <c r="A22" s="18" t="s">
        <v>285</v>
      </c>
      <c r="B22" t="s">
        <v>234</v>
      </c>
      <c r="C22" t="s">
        <v>275</v>
      </c>
    </row>
    <row r="23" spans="1:3" x14ac:dyDescent="0.2">
      <c r="A23" s="18" t="s">
        <v>285</v>
      </c>
      <c r="B23" t="s">
        <v>234</v>
      </c>
      <c r="C23" t="s">
        <v>233</v>
      </c>
    </row>
    <row r="24" spans="1:3" x14ac:dyDescent="0.2">
      <c r="A24" s="18" t="s">
        <v>285</v>
      </c>
      <c r="B24" t="s">
        <v>240</v>
      </c>
      <c r="C24" t="s">
        <v>239</v>
      </c>
    </row>
    <row r="25" spans="1:3" x14ac:dyDescent="0.2">
      <c r="A25" s="18" t="s">
        <v>285</v>
      </c>
      <c r="B25" t="s">
        <v>240</v>
      </c>
      <c r="C25" t="s">
        <v>275</v>
      </c>
    </row>
    <row r="26" spans="1:3" x14ac:dyDescent="0.2">
      <c r="A26" s="18" t="s">
        <v>285</v>
      </c>
      <c r="B26" t="s">
        <v>243</v>
      </c>
      <c r="C26" t="s">
        <v>275</v>
      </c>
    </row>
    <row r="27" spans="1:3" x14ac:dyDescent="0.2">
      <c r="A27" s="18" t="s">
        <v>285</v>
      </c>
      <c r="B27" t="s">
        <v>243</v>
      </c>
      <c r="C27" t="s">
        <v>242</v>
      </c>
    </row>
    <row r="28" spans="1:3" x14ac:dyDescent="0.2">
      <c r="A28" s="18" t="s">
        <v>285</v>
      </c>
      <c r="B28" t="s">
        <v>246</v>
      </c>
      <c r="C28" t="s">
        <v>275</v>
      </c>
    </row>
    <row r="29" spans="1:3" x14ac:dyDescent="0.2">
      <c r="A29" s="18" t="s">
        <v>285</v>
      </c>
      <c r="B29" t="s">
        <v>246</v>
      </c>
      <c r="C29" t="s">
        <v>245</v>
      </c>
    </row>
    <row r="30" spans="1:3" x14ac:dyDescent="0.2">
      <c r="A30" s="18" t="s">
        <v>285</v>
      </c>
      <c r="B30" t="s">
        <v>249</v>
      </c>
      <c r="C30" t="s">
        <v>275</v>
      </c>
    </row>
    <row r="31" spans="1:3" x14ac:dyDescent="0.2">
      <c r="A31" s="18" t="s">
        <v>285</v>
      </c>
      <c r="B31" t="s">
        <v>249</v>
      </c>
      <c r="C31" t="s">
        <v>248</v>
      </c>
    </row>
    <row r="32" spans="1:3" x14ac:dyDescent="0.2">
      <c r="A32" s="18" t="s">
        <v>285</v>
      </c>
      <c r="B32" t="s">
        <v>252</v>
      </c>
      <c r="C32" t="s">
        <v>275</v>
      </c>
    </row>
    <row r="33" spans="1:3" x14ac:dyDescent="0.2">
      <c r="A33" s="18" t="s">
        <v>285</v>
      </c>
      <c r="B33" t="s">
        <v>252</v>
      </c>
      <c r="C33" t="s">
        <v>251</v>
      </c>
    </row>
    <row r="34" spans="1:3" x14ac:dyDescent="0.2">
      <c r="A34" s="18" t="s">
        <v>285</v>
      </c>
      <c r="B34" t="s">
        <v>273</v>
      </c>
      <c r="C34" t="s">
        <v>272</v>
      </c>
    </row>
    <row r="35" spans="1:3" x14ac:dyDescent="0.2">
      <c r="A35" s="18" t="s">
        <v>285</v>
      </c>
      <c r="B35" t="s">
        <v>273</v>
      </c>
      <c r="C35" t="s">
        <v>275</v>
      </c>
    </row>
    <row r="36" spans="1:3" x14ac:dyDescent="0.2">
      <c r="A36" s="18" t="s">
        <v>285</v>
      </c>
      <c r="B36" t="s">
        <v>258</v>
      </c>
      <c r="C36" t="s">
        <v>257</v>
      </c>
    </row>
    <row r="37" spans="1:3" x14ac:dyDescent="0.2">
      <c r="A37" s="18" t="s">
        <v>285</v>
      </c>
      <c r="B37" t="s">
        <v>258</v>
      </c>
      <c r="C37" t="s">
        <v>275</v>
      </c>
    </row>
    <row r="38" spans="1:3" x14ac:dyDescent="0.2">
      <c r="A38" s="18" t="s">
        <v>285</v>
      </c>
      <c r="B38" t="s">
        <v>255</v>
      </c>
      <c r="C38" t="s">
        <v>275</v>
      </c>
    </row>
    <row r="39" spans="1:3" x14ac:dyDescent="0.2">
      <c r="A39" s="18" t="s">
        <v>285</v>
      </c>
      <c r="B39" t="s">
        <v>255</v>
      </c>
      <c r="C39" t="s">
        <v>254</v>
      </c>
    </row>
    <row r="40" spans="1:3" x14ac:dyDescent="0.2">
      <c r="A40" s="18" t="s">
        <v>285</v>
      </c>
      <c r="B40" t="s">
        <v>261</v>
      </c>
      <c r="C40" t="s">
        <v>260</v>
      </c>
    </row>
    <row r="41" spans="1:3" x14ac:dyDescent="0.2">
      <c r="A41" s="18" t="s">
        <v>285</v>
      </c>
      <c r="B41" t="s">
        <v>261</v>
      </c>
      <c r="C41" t="s">
        <v>275</v>
      </c>
    </row>
    <row r="42" spans="1:3" x14ac:dyDescent="0.2">
      <c r="A42" s="18" t="s">
        <v>285</v>
      </c>
      <c r="B42" t="s">
        <v>264</v>
      </c>
      <c r="C42" t="s">
        <v>275</v>
      </c>
    </row>
    <row r="43" spans="1:3" x14ac:dyDescent="0.2">
      <c r="A43" s="18" t="s">
        <v>285</v>
      </c>
      <c r="B43" t="s">
        <v>264</v>
      </c>
      <c r="C43" t="s">
        <v>263</v>
      </c>
    </row>
    <row r="44" spans="1:3" x14ac:dyDescent="0.2">
      <c r="A44" s="18" t="s">
        <v>285</v>
      </c>
      <c r="B44" t="s">
        <v>267</v>
      </c>
      <c r="C44" t="s">
        <v>275</v>
      </c>
    </row>
    <row r="45" spans="1:3" x14ac:dyDescent="0.2">
      <c r="A45" s="18" t="s">
        <v>285</v>
      </c>
      <c r="B45" t="s">
        <v>267</v>
      </c>
      <c r="C45" t="s">
        <v>266</v>
      </c>
    </row>
    <row r="46" spans="1:3" x14ac:dyDescent="0.2">
      <c r="A46" s="18" t="s">
        <v>285</v>
      </c>
      <c r="B46" t="s">
        <v>270</v>
      </c>
      <c r="C46" t="s">
        <v>275</v>
      </c>
    </row>
    <row r="47" spans="1:3" x14ac:dyDescent="0.2">
      <c r="A47" s="18" t="s">
        <v>285</v>
      </c>
      <c r="B47" t="s">
        <v>270</v>
      </c>
      <c r="C47" t="s">
        <v>269</v>
      </c>
    </row>
  </sheetData>
  <sortState xmlns:xlrd2="http://schemas.microsoft.com/office/spreadsheetml/2017/richdata2" ref="B2:C17">
    <sortCondition ref="B2:B17"/>
  </sortState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84D4D-DC6B-3549-8DBA-DF5185202CA6}">
  <dimension ref="A1:I46"/>
  <sheetViews>
    <sheetView zoomScale="164" workbookViewId="0">
      <selection activeCell="F21" sqref="F21"/>
    </sheetView>
  </sheetViews>
  <sheetFormatPr baseColWidth="10" defaultRowHeight="15" x14ac:dyDescent="0.2"/>
  <cols>
    <col min="1" max="1" width="14.33203125" bestFit="1" customWidth="1"/>
    <col min="2" max="2" width="18.33203125" bestFit="1" customWidth="1"/>
    <col min="3" max="3" width="14.83203125" bestFit="1" customWidth="1"/>
    <col min="4" max="4" width="22.1640625" bestFit="1" customWidth="1"/>
    <col min="5" max="5" width="4.5" bestFit="1" customWidth="1"/>
    <col min="6" max="6" width="43.5" bestFit="1" customWidth="1"/>
    <col min="8" max="8" width="22.1640625" customWidth="1"/>
  </cols>
  <sheetData>
    <row r="1" spans="1:9" x14ac:dyDescent="0.2">
      <c r="A1" t="s">
        <v>284</v>
      </c>
      <c r="B1" t="s">
        <v>273</v>
      </c>
      <c r="C1" t="s">
        <v>253</v>
      </c>
      <c r="D1" t="s">
        <v>334</v>
      </c>
      <c r="E1" t="s">
        <v>296</v>
      </c>
      <c r="F1" t="s">
        <v>335</v>
      </c>
      <c r="H1" t="s">
        <v>363</v>
      </c>
    </row>
    <row r="2" spans="1:9" x14ac:dyDescent="0.2">
      <c r="A2" t="s">
        <v>285</v>
      </c>
      <c r="B2" t="s">
        <v>231</v>
      </c>
      <c r="C2" t="s">
        <v>275</v>
      </c>
      <c r="D2" t="s">
        <v>338</v>
      </c>
      <c r="E2" t="s">
        <v>296</v>
      </c>
      <c r="F2" t="str">
        <f>$H$1&amp;H2&amp;", "&amp;I2&amp;"]}"</f>
        <v>{"type": "array", "value_type": "float", "data": [0.759, 1]}</v>
      </c>
      <c r="H2" t="str">
        <f>SUBSTITUTE(model!J4, ",", ".")</f>
        <v>0.759</v>
      </c>
      <c r="I2" t="str">
        <f>SUBSTITUTE(model!K4, ",", ".")</f>
        <v>1</v>
      </c>
    </row>
    <row r="3" spans="1:9" x14ac:dyDescent="0.2">
      <c r="A3" t="s">
        <v>285</v>
      </c>
      <c r="B3" t="s">
        <v>234</v>
      </c>
      <c r="C3" t="s">
        <v>275</v>
      </c>
      <c r="D3" t="s">
        <v>338</v>
      </c>
      <c r="E3" t="s">
        <v>296</v>
      </c>
      <c r="F3" t="str">
        <f t="shared" ref="F3:F16" si="0">$H$1&amp;H3&amp;", "&amp;I3&amp;"]}"</f>
        <v>{"type": "array", "value_type": "float", "data": [0.759, 1]}</v>
      </c>
      <c r="H3" t="str">
        <f>SUBSTITUTE(model!J5, ",", ".")</f>
        <v>0.759</v>
      </c>
      <c r="I3" t="str">
        <f>SUBSTITUTE(model!K5, ",", ".")</f>
        <v>1</v>
      </c>
    </row>
    <row r="4" spans="1:9" x14ac:dyDescent="0.2">
      <c r="A4" t="s">
        <v>285</v>
      </c>
      <c r="B4" t="s">
        <v>237</v>
      </c>
      <c r="C4" t="s">
        <v>275</v>
      </c>
      <c r="D4" t="s">
        <v>338</v>
      </c>
      <c r="E4" t="s">
        <v>296</v>
      </c>
      <c r="F4" t="str">
        <f t="shared" si="0"/>
        <v>{"type": "array", "value_type": "float", "data": [0.759, 1]}</v>
      </c>
      <c r="H4" t="str">
        <f>SUBSTITUTE(model!J6, ",", ".")</f>
        <v>0.759</v>
      </c>
      <c r="I4" t="str">
        <f>SUBSTITUTE(model!K6, ",", ".")</f>
        <v>1</v>
      </c>
    </row>
    <row r="5" spans="1:9" x14ac:dyDescent="0.2">
      <c r="A5" t="s">
        <v>285</v>
      </c>
      <c r="B5" t="s">
        <v>240</v>
      </c>
      <c r="C5" t="s">
        <v>275</v>
      </c>
      <c r="D5" t="s">
        <v>338</v>
      </c>
      <c r="E5" t="s">
        <v>296</v>
      </c>
      <c r="F5" t="str">
        <f t="shared" si="0"/>
        <v>{"type": "array", "value_type": "float", "data": [0.759, 1]}</v>
      </c>
      <c r="H5" t="str">
        <f>SUBSTITUTE(model!J7, ",", ".")</f>
        <v>0.759</v>
      </c>
      <c r="I5" t="str">
        <f>SUBSTITUTE(model!K7, ",", ".")</f>
        <v>1</v>
      </c>
    </row>
    <row r="6" spans="1:9" x14ac:dyDescent="0.2">
      <c r="A6" t="s">
        <v>285</v>
      </c>
      <c r="B6" t="s">
        <v>243</v>
      </c>
      <c r="C6" t="s">
        <v>275</v>
      </c>
      <c r="D6" t="s">
        <v>338</v>
      </c>
      <c r="E6" t="s">
        <v>296</v>
      </c>
      <c r="F6" t="str">
        <f t="shared" si="0"/>
        <v>{"type": "array", "value_type": "float", "data": [0.759, 1]}</v>
      </c>
      <c r="H6" t="str">
        <f>SUBSTITUTE(model!J8, ",", ".")</f>
        <v>0.759</v>
      </c>
      <c r="I6" t="str">
        <f>SUBSTITUTE(model!K8, ",", ".")</f>
        <v>1</v>
      </c>
    </row>
    <row r="7" spans="1:9" x14ac:dyDescent="0.2">
      <c r="A7" t="s">
        <v>285</v>
      </c>
      <c r="B7" t="s">
        <v>246</v>
      </c>
      <c r="C7" t="s">
        <v>275</v>
      </c>
      <c r="D7" t="s">
        <v>338</v>
      </c>
      <c r="E7" t="s">
        <v>296</v>
      </c>
      <c r="F7" t="str">
        <f t="shared" si="0"/>
        <v>{"type": "array", "value_type": "float", "data": [0.759, 1]}</v>
      </c>
      <c r="H7" t="str">
        <f>SUBSTITUTE(model!J9, ",", ".")</f>
        <v>0.759</v>
      </c>
      <c r="I7" t="str">
        <f>SUBSTITUTE(model!K9, ",", ".")</f>
        <v>1</v>
      </c>
    </row>
    <row r="8" spans="1:9" x14ac:dyDescent="0.2">
      <c r="A8" t="s">
        <v>285</v>
      </c>
      <c r="B8" t="s">
        <v>249</v>
      </c>
      <c r="C8" t="s">
        <v>275</v>
      </c>
      <c r="D8" t="s">
        <v>338</v>
      </c>
      <c r="E8" t="s">
        <v>296</v>
      </c>
      <c r="F8" t="str">
        <f t="shared" si="0"/>
        <v>{"type": "array", "value_type": "float", "data": [0.759, 1]}</v>
      </c>
      <c r="H8" t="str">
        <f>SUBSTITUTE(model!J10, ",", ".")</f>
        <v>0.759</v>
      </c>
      <c r="I8" t="str">
        <f>SUBSTITUTE(model!K10, ",", ".")</f>
        <v>1</v>
      </c>
    </row>
    <row r="9" spans="1:9" x14ac:dyDescent="0.2">
      <c r="A9" t="s">
        <v>285</v>
      </c>
      <c r="B9" t="s">
        <v>252</v>
      </c>
      <c r="C9" t="s">
        <v>275</v>
      </c>
      <c r="D9" t="s">
        <v>338</v>
      </c>
      <c r="E9" t="s">
        <v>296</v>
      </c>
      <c r="F9" t="str">
        <f t="shared" si="0"/>
        <v>{"type": "array", "value_type": "float", "data": [0.759, 1]}</v>
      </c>
      <c r="H9" t="str">
        <f>SUBSTITUTE(model!J11, ",", ".")</f>
        <v>0.759</v>
      </c>
      <c r="I9" t="str">
        <f>SUBSTITUTE(model!K11, ",", ".")</f>
        <v>1</v>
      </c>
    </row>
    <row r="10" spans="1:9" x14ac:dyDescent="0.2">
      <c r="A10" t="s">
        <v>285</v>
      </c>
      <c r="B10" t="s">
        <v>273</v>
      </c>
      <c r="C10" t="s">
        <v>275</v>
      </c>
      <c r="D10" t="s">
        <v>338</v>
      </c>
      <c r="E10" t="s">
        <v>296</v>
      </c>
      <c r="F10" t="str">
        <f t="shared" si="0"/>
        <v>{"type": "array", "value_type": "float", "data": [0.759, 1]}</v>
      </c>
      <c r="H10" t="str">
        <f>SUBSTITUTE(model!J12, ",", ".")</f>
        <v>0.759</v>
      </c>
      <c r="I10" t="str">
        <f>SUBSTITUTE(model!K12, ",", ".")</f>
        <v>1</v>
      </c>
    </row>
    <row r="11" spans="1:9" x14ac:dyDescent="0.2">
      <c r="A11" t="s">
        <v>285</v>
      </c>
      <c r="B11" t="s">
        <v>258</v>
      </c>
      <c r="C11" t="s">
        <v>275</v>
      </c>
      <c r="D11" t="s">
        <v>338</v>
      </c>
      <c r="E11" t="s">
        <v>296</v>
      </c>
      <c r="F11" t="str">
        <f t="shared" si="0"/>
        <v>{"type": "array", "value_type": "float", "data": [0.759, 1]}</v>
      </c>
      <c r="H11" t="str">
        <f>SUBSTITUTE(model!J13, ",", ".")</f>
        <v>0.759</v>
      </c>
      <c r="I11" t="str">
        <f>SUBSTITUTE(model!K13, ",", ".")</f>
        <v>1</v>
      </c>
    </row>
    <row r="12" spans="1:9" x14ac:dyDescent="0.2">
      <c r="A12" t="s">
        <v>285</v>
      </c>
      <c r="B12" t="s">
        <v>255</v>
      </c>
      <c r="C12" t="s">
        <v>275</v>
      </c>
      <c r="D12" t="s">
        <v>338</v>
      </c>
      <c r="E12" t="s">
        <v>296</v>
      </c>
      <c r="F12" t="str">
        <f t="shared" si="0"/>
        <v>{"type": "array", "value_type": "float", "data": [0.759, 1]}</v>
      </c>
      <c r="H12" t="str">
        <f>SUBSTITUTE(model!J14, ",", ".")</f>
        <v>0.759</v>
      </c>
      <c r="I12" t="str">
        <f>SUBSTITUTE(model!K14, ",", ".")</f>
        <v>1</v>
      </c>
    </row>
    <row r="13" spans="1:9" x14ac:dyDescent="0.2">
      <c r="A13" t="s">
        <v>285</v>
      </c>
      <c r="B13" t="s">
        <v>261</v>
      </c>
      <c r="C13" t="s">
        <v>275</v>
      </c>
      <c r="D13" t="s">
        <v>338</v>
      </c>
      <c r="E13" t="s">
        <v>296</v>
      </c>
      <c r="F13" t="str">
        <f t="shared" si="0"/>
        <v>{"type": "array", "value_type": "float", "data": [0.759, 1]}</v>
      </c>
      <c r="H13" t="str">
        <f>SUBSTITUTE(model!J15, ",", ".")</f>
        <v>0.759</v>
      </c>
      <c r="I13" t="str">
        <f>SUBSTITUTE(model!K15, ",", ".")</f>
        <v>1</v>
      </c>
    </row>
    <row r="14" spans="1:9" x14ac:dyDescent="0.2">
      <c r="A14" t="s">
        <v>285</v>
      </c>
      <c r="B14" t="s">
        <v>264</v>
      </c>
      <c r="C14" t="s">
        <v>275</v>
      </c>
      <c r="D14" t="s">
        <v>338</v>
      </c>
      <c r="E14" t="s">
        <v>296</v>
      </c>
      <c r="F14" t="str">
        <f t="shared" si="0"/>
        <v>{"type": "array", "value_type": "float", "data": [0.759, 1]}</v>
      </c>
      <c r="H14" t="str">
        <f>SUBSTITUTE(model!J16, ",", ".")</f>
        <v>0.759</v>
      </c>
      <c r="I14" t="str">
        <f>SUBSTITUTE(model!K16, ",", ".")</f>
        <v>1</v>
      </c>
    </row>
    <row r="15" spans="1:9" x14ac:dyDescent="0.2">
      <c r="A15" t="s">
        <v>285</v>
      </c>
      <c r="B15" t="s">
        <v>267</v>
      </c>
      <c r="C15" t="s">
        <v>275</v>
      </c>
      <c r="D15" t="s">
        <v>338</v>
      </c>
      <c r="E15" t="s">
        <v>296</v>
      </c>
      <c r="F15" t="str">
        <f t="shared" si="0"/>
        <v>{"type": "array", "value_type": "float", "data": [0.759, 1]}</v>
      </c>
      <c r="H15" t="str">
        <f>SUBSTITUTE(model!J17, ",", ".")</f>
        <v>0.759</v>
      </c>
      <c r="I15" t="str">
        <f>SUBSTITUTE(model!K17, ",", ".")</f>
        <v>1</v>
      </c>
    </row>
    <row r="16" spans="1:9" x14ac:dyDescent="0.2">
      <c r="A16" t="s">
        <v>285</v>
      </c>
      <c r="B16" t="s">
        <v>270</v>
      </c>
      <c r="C16" t="s">
        <v>275</v>
      </c>
      <c r="D16" t="s">
        <v>338</v>
      </c>
      <c r="E16" t="s">
        <v>296</v>
      </c>
      <c r="F16" t="str">
        <f t="shared" si="0"/>
        <v>{"type": "array", "value_type": "float", "data": [0.759, 1]}</v>
      </c>
      <c r="H16" t="str">
        <f>SUBSTITUTE(model!J18, ",", ".")</f>
        <v>0.759</v>
      </c>
      <c r="I16" t="str">
        <f>SUBSTITUTE(model!K18, ",", ".")</f>
        <v>1</v>
      </c>
    </row>
    <row r="17" spans="1:6" x14ac:dyDescent="0.2">
      <c r="A17" t="s">
        <v>284</v>
      </c>
      <c r="B17" t="s">
        <v>231</v>
      </c>
      <c r="C17" t="s">
        <v>229</v>
      </c>
      <c r="D17" t="s">
        <v>333</v>
      </c>
      <c r="E17" t="s">
        <v>296</v>
      </c>
      <c r="F17">
        <f>model!C4</f>
        <v>170</v>
      </c>
    </row>
    <row r="18" spans="1:6" x14ac:dyDescent="0.2">
      <c r="A18" t="s">
        <v>284</v>
      </c>
      <c r="B18" t="s">
        <v>234</v>
      </c>
      <c r="C18" t="s">
        <v>232</v>
      </c>
      <c r="D18" t="s">
        <v>333</v>
      </c>
      <c r="E18" t="s">
        <v>296</v>
      </c>
      <c r="F18">
        <f>model!C5</f>
        <v>160</v>
      </c>
    </row>
    <row r="19" spans="1:6" x14ac:dyDescent="0.2">
      <c r="A19" t="s">
        <v>284</v>
      </c>
      <c r="B19" t="s">
        <v>237</v>
      </c>
      <c r="C19" t="s">
        <v>235</v>
      </c>
      <c r="D19" t="s">
        <v>333</v>
      </c>
      <c r="E19" t="s">
        <v>296</v>
      </c>
      <c r="F19">
        <f>model!C6</f>
        <v>280</v>
      </c>
    </row>
    <row r="20" spans="1:6" x14ac:dyDescent="0.2">
      <c r="A20" t="s">
        <v>284</v>
      </c>
      <c r="B20" t="s">
        <v>240</v>
      </c>
      <c r="C20" t="s">
        <v>238</v>
      </c>
      <c r="D20" t="s">
        <v>333</v>
      </c>
      <c r="E20" t="s">
        <v>296</v>
      </c>
      <c r="F20">
        <f>model!C7</f>
        <v>300</v>
      </c>
    </row>
    <row r="21" spans="1:6" x14ac:dyDescent="0.2">
      <c r="A21" t="s">
        <v>284</v>
      </c>
      <c r="B21" t="s">
        <v>243</v>
      </c>
      <c r="C21" t="s">
        <v>241</v>
      </c>
      <c r="D21" t="s">
        <v>333</v>
      </c>
      <c r="E21" t="s">
        <v>296</v>
      </c>
      <c r="F21">
        <f>model!C8</f>
        <v>310</v>
      </c>
    </row>
    <row r="22" spans="1:6" x14ac:dyDescent="0.2">
      <c r="A22" t="s">
        <v>284</v>
      </c>
      <c r="B22" t="s">
        <v>246</v>
      </c>
      <c r="C22" t="s">
        <v>244</v>
      </c>
      <c r="D22" t="s">
        <v>333</v>
      </c>
      <c r="E22" t="s">
        <v>296</v>
      </c>
      <c r="F22">
        <f>model!C9</f>
        <v>240</v>
      </c>
    </row>
    <row r="23" spans="1:6" x14ac:dyDescent="0.2">
      <c r="A23" t="s">
        <v>284</v>
      </c>
      <c r="B23" t="s">
        <v>249</v>
      </c>
      <c r="C23" t="s">
        <v>247</v>
      </c>
      <c r="D23" t="s">
        <v>333</v>
      </c>
      <c r="E23" t="s">
        <v>296</v>
      </c>
      <c r="F23">
        <f>model!C10</f>
        <v>165</v>
      </c>
    </row>
    <row r="24" spans="1:6" x14ac:dyDescent="0.2">
      <c r="A24" t="s">
        <v>284</v>
      </c>
      <c r="B24" t="s">
        <v>252</v>
      </c>
      <c r="C24" t="s">
        <v>250</v>
      </c>
      <c r="D24" t="s">
        <v>333</v>
      </c>
      <c r="E24" t="s">
        <v>296</v>
      </c>
      <c r="F24">
        <f>model!C11</f>
        <v>240</v>
      </c>
    </row>
    <row r="25" spans="1:6" x14ac:dyDescent="0.2">
      <c r="A25" t="s">
        <v>284</v>
      </c>
      <c r="B25" t="s">
        <v>273</v>
      </c>
      <c r="C25" t="s">
        <v>253</v>
      </c>
      <c r="D25" t="s">
        <v>333</v>
      </c>
      <c r="E25" t="s">
        <v>296</v>
      </c>
      <c r="F25">
        <f>model!C12</f>
        <v>300</v>
      </c>
    </row>
    <row r="26" spans="1:6" x14ac:dyDescent="0.2">
      <c r="A26" t="s">
        <v>284</v>
      </c>
      <c r="B26" t="s">
        <v>258</v>
      </c>
      <c r="C26" t="s">
        <v>256</v>
      </c>
      <c r="D26" t="s">
        <v>333</v>
      </c>
      <c r="E26" t="s">
        <v>296</v>
      </c>
      <c r="F26">
        <f>model!C13</f>
        <v>80</v>
      </c>
    </row>
    <row r="27" spans="1:6" x14ac:dyDescent="0.2">
      <c r="A27" t="s">
        <v>284</v>
      </c>
      <c r="B27" t="s">
        <v>255</v>
      </c>
      <c r="C27" t="s">
        <v>259</v>
      </c>
      <c r="D27" t="s">
        <v>333</v>
      </c>
      <c r="E27" t="s">
        <v>296</v>
      </c>
      <c r="F27">
        <f>model!C14</f>
        <v>220</v>
      </c>
    </row>
    <row r="28" spans="1:6" x14ac:dyDescent="0.2">
      <c r="A28" t="s">
        <v>284</v>
      </c>
      <c r="B28" t="s">
        <v>261</v>
      </c>
      <c r="C28" t="s">
        <v>262</v>
      </c>
      <c r="D28" t="s">
        <v>333</v>
      </c>
      <c r="E28" t="s">
        <v>296</v>
      </c>
      <c r="F28">
        <f>model!C15</f>
        <v>70</v>
      </c>
    </row>
    <row r="29" spans="1:6" x14ac:dyDescent="0.2">
      <c r="A29" t="s">
        <v>284</v>
      </c>
      <c r="B29" t="s">
        <v>264</v>
      </c>
      <c r="C29" t="s">
        <v>265</v>
      </c>
      <c r="D29" t="s">
        <v>333</v>
      </c>
      <c r="E29" t="s">
        <v>296</v>
      </c>
      <c r="F29">
        <f>model!C16</f>
        <v>300</v>
      </c>
    </row>
    <row r="30" spans="1:6" x14ac:dyDescent="0.2">
      <c r="A30" t="s">
        <v>284</v>
      </c>
      <c r="B30" t="s">
        <v>267</v>
      </c>
      <c r="C30" t="s">
        <v>268</v>
      </c>
      <c r="D30" t="s">
        <v>333</v>
      </c>
      <c r="E30" t="s">
        <v>296</v>
      </c>
      <c r="F30">
        <f>model!C17</f>
        <v>160</v>
      </c>
    </row>
    <row r="31" spans="1:6" x14ac:dyDescent="0.2">
      <c r="A31" t="s">
        <v>284</v>
      </c>
      <c r="B31" t="s">
        <v>270</v>
      </c>
      <c r="C31" t="s">
        <v>271</v>
      </c>
      <c r="D31" t="s">
        <v>333</v>
      </c>
      <c r="E31" t="s">
        <v>296</v>
      </c>
      <c r="F31">
        <f>model!C18</f>
        <v>320</v>
      </c>
    </row>
    <row r="32" spans="1:6" x14ac:dyDescent="0.2">
      <c r="A32" t="s">
        <v>285</v>
      </c>
      <c r="B32" t="s">
        <v>231</v>
      </c>
      <c r="C32" t="s">
        <v>275</v>
      </c>
      <c r="D32" t="s">
        <v>333</v>
      </c>
      <c r="E32" t="s">
        <v>296</v>
      </c>
      <c r="F32">
        <f>model!B4</f>
        <v>100</v>
      </c>
    </row>
    <row r="33" spans="1:6" x14ac:dyDescent="0.2">
      <c r="A33" t="s">
        <v>285</v>
      </c>
      <c r="B33" t="s">
        <v>234</v>
      </c>
      <c r="C33" t="s">
        <v>275</v>
      </c>
      <c r="D33" t="s">
        <v>333</v>
      </c>
      <c r="E33" t="s">
        <v>296</v>
      </c>
      <c r="F33">
        <f>model!B5</f>
        <v>8</v>
      </c>
    </row>
    <row r="34" spans="1:6" x14ac:dyDescent="0.2">
      <c r="A34" t="s">
        <v>285</v>
      </c>
      <c r="B34" t="s">
        <v>237</v>
      </c>
      <c r="C34" t="s">
        <v>275</v>
      </c>
      <c r="D34" t="s">
        <v>333</v>
      </c>
      <c r="E34" t="s">
        <v>296</v>
      </c>
      <c r="F34">
        <f>model!B6</f>
        <v>42</v>
      </c>
    </row>
    <row r="35" spans="1:6" x14ac:dyDescent="0.2">
      <c r="A35" t="s">
        <v>285</v>
      </c>
      <c r="B35" t="s">
        <v>240</v>
      </c>
      <c r="C35" t="s">
        <v>275</v>
      </c>
      <c r="D35" t="s">
        <v>333</v>
      </c>
      <c r="E35" t="s">
        <v>296</v>
      </c>
      <c r="F35">
        <f>model!B7</f>
        <v>54</v>
      </c>
    </row>
    <row r="36" spans="1:6" x14ac:dyDescent="0.2">
      <c r="A36" t="s">
        <v>285</v>
      </c>
      <c r="B36" t="s">
        <v>243</v>
      </c>
      <c r="C36" t="s">
        <v>275</v>
      </c>
      <c r="D36" t="s">
        <v>333</v>
      </c>
      <c r="E36" t="s">
        <v>296</v>
      </c>
      <c r="F36">
        <f>model!B8</f>
        <v>214</v>
      </c>
    </row>
    <row r="37" spans="1:6" x14ac:dyDescent="0.2">
      <c r="A37" t="s">
        <v>285</v>
      </c>
      <c r="B37" t="s">
        <v>246</v>
      </c>
      <c r="C37" t="s">
        <v>275</v>
      </c>
      <c r="D37" t="s">
        <v>333</v>
      </c>
      <c r="E37" t="s">
        <v>296</v>
      </c>
      <c r="F37">
        <f>model!B9</f>
        <v>40</v>
      </c>
    </row>
    <row r="38" spans="1:6" x14ac:dyDescent="0.2">
      <c r="A38" t="s">
        <v>285</v>
      </c>
      <c r="B38" t="s">
        <v>249</v>
      </c>
      <c r="C38" t="s">
        <v>275</v>
      </c>
      <c r="D38" t="s">
        <v>333</v>
      </c>
      <c r="E38" t="s">
        <v>296</v>
      </c>
      <c r="F38">
        <f>model!B10</f>
        <v>31</v>
      </c>
    </row>
    <row r="39" spans="1:6" x14ac:dyDescent="0.2">
      <c r="A39" t="s">
        <v>285</v>
      </c>
      <c r="B39" t="s">
        <v>252</v>
      </c>
      <c r="C39" t="s">
        <v>275</v>
      </c>
      <c r="D39" t="s">
        <v>333</v>
      </c>
      <c r="E39" t="s">
        <v>296</v>
      </c>
      <c r="F39">
        <f>model!B11</f>
        <v>62</v>
      </c>
    </row>
    <row r="40" spans="1:6" x14ac:dyDescent="0.2">
      <c r="A40" t="s">
        <v>285</v>
      </c>
      <c r="B40" t="s">
        <v>273</v>
      </c>
      <c r="C40" t="s">
        <v>275</v>
      </c>
      <c r="D40" t="s">
        <v>333</v>
      </c>
      <c r="E40" t="s">
        <v>296</v>
      </c>
      <c r="F40">
        <f>model!B12</f>
        <v>130</v>
      </c>
    </row>
    <row r="41" spans="1:6" x14ac:dyDescent="0.2">
      <c r="A41" t="s">
        <v>285</v>
      </c>
      <c r="B41" t="s">
        <v>258</v>
      </c>
      <c r="C41" t="s">
        <v>275</v>
      </c>
      <c r="D41" t="s">
        <v>333</v>
      </c>
      <c r="E41" t="s">
        <v>296</v>
      </c>
      <c r="F41">
        <f>model!B13</f>
        <v>64</v>
      </c>
    </row>
    <row r="42" spans="1:6" x14ac:dyDescent="0.2">
      <c r="A42" t="s">
        <v>285</v>
      </c>
      <c r="B42" t="s">
        <v>255</v>
      </c>
      <c r="C42" t="s">
        <v>275</v>
      </c>
      <c r="D42" t="s">
        <v>333</v>
      </c>
      <c r="E42" t="s">
        <v>296</v>
      </c>
      <c r="F42">
        <f>model!B14</f>
        <v>36</v>
      </c>
    </row>
    <row r="43" spans="1:6" x14ac:dyDescent="0.2">
      <c r="A43" t="s">
        <v>285</v>
      </c>
      <c r="B43" t="s">
        <v>261</v>
      </c>
      <c r="C43" t="s">
        <v>275</v>
      </c>
      <c r="D43" t="s">
        <v>333</v>
      </c>
      <c r="E43" t="s">
        <v>296</v>
      </c>
      <c r="F43">
        <f>model!B15</f>
        <v>31</v>
      </c>
    </row>
    <row r="44" spans="1:6" x14ac:dyDescent="0.2">
      <c r="A44" t="s">
        <v>285</v>
      </c>
      <c r="B44" t="s">
        <v>264</v>
      </c>
      <c r="C44" t="s">
        <v>275</v>
      </c>
      <c r="D44" t="s">
        <v>333</v>
      </c>
      <c r="E44" t="s">
        <v>296</v>
      </c>
      <c r="F44">
        <f>model!B16</f>
        <v>61</v>
      </c>
    </row>
    <row r="45" spans="1:6" x14ac:dyDescent="0.2">
      <c r="A45" t="s">
        <v>285</v>
      </c>
      <c r="B45" t="s">
        <v>267</v>
      </c>
      <c r="C45" t="s">
        <v>275</v>
      </c>
      <c r="D45" t="s">
        <v>333</v>
      </c>
      <c r="E45" t="s">
        <v>296</v>
      </c>
      <c r="F45">
        <f>model!B17</f>
        <v>7</v>
      </c>
    </row>
    <row r="46" spans="1:6" x14ac:dyDescent="0.2">
      <c r="A46" t="s">
        <v>285</v>
      </c>
      <c r="B46" t="s">
        <v>270</v>
      </c>
      <c r="C46" t="s">
        <v>275</v>
      </c>
      <c r="D46" t="s">
        <v>333</v>
      </c>
      <c r="E46" t="s">
        <v>296</v>
      </c>
      <c r="F46">
        <f>model!B18</f>
        <v>131</v>
      </c>
    </row>
  </sheetData>
  <sortState xmlns:xlrd2="http://schemas.microsoft.com/office/spreadsheetml/2017/richdata2" ref="A1:F46">
    <sortCondition ref="D1:D46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37539-E7F5-F247-B6F0-E889F86EB7D2}">
  <dimension ref="A1:L30"/>
  <sheetViews>
    <sheetView zoomScale="94" zoomScaleNormal="94" workbookViewId="0">
      <selection activeCell="G17" sqref="G17"/>
    </sheetView>
  </sheetViews>
  <sheetFormatPr baseColWidth="10" defaultRowHeight="15" x14ac:dyDescent="0.2"/>
  <cols>
    <col min="1" max="1" width="15.33203125" bestFit="1" customWidth="1"/>
    <col min="2" max="2" width="18.33203125" bestFit="1" customWidth="1"/>
    <col min="3" max="4" width="14.83203125" bestFit="1" customWidth="1"/>
    <col min="5" max="5" width="22.6640625" bestFit="1" customWidth="1"/>
    <col min="6" max="6" width="4.5" bestFit="1" customWidth="1"/>
    <col min="7" max="7" width="51.33203125" bestFit="1" customWidth="1"/>
  </cols>
  <sheetData>
    <row r="1" spans="1:12" x14ac:dyDescent="0.2">
      <c r="A1" t="s">
        <v>347</v>
      </c>
      <c r="B1" t="s">
        <v>231</v>
      </c>
      <c r="C1" t="s">
        <v>230</v>
      </c>
      <c r="D1" t="s">
        <v>229</v>
      </c>
      <c r="E1" t="s">
        <v>336</v>
      </c>
      <c r="F1" t="s">
        <v>296</v>
      </c>
      <c r="G1">
        <v>1</v>
      </c>
    </row>
    <row r="2" spans="1:12" x14ac:dyDescent="0.2">
      <c r="A2" t="s">
        <v>347</v>
      </c>
      <c r="B2" t="s">
        <v>234</v>
      </c>
      <c r="C2" t="s">
        <v>233</v>
      </c>
      <c r="D2" t="s">
        <v>232</v>
      </c>
      <c r="E2" t="s">
        <v>336</v>
      </c>
      <c r="F2" t="s">
        <v>296</v>
      </c>
      <c r="G2">
        <v>1</v>
      </c>
    </row>
    <row r="3" spans="1:12" x14ac:dyDescent="0.2">
      <c r="A3" t="s">
        <v>347</v>
      </c>
      <c r="B3" t="s">
        <v>237</v>
      </c>
      <c r="C3" t="s">
        <v>236</v>
      </c>
      <c r="D3" t="s">
        <v>235</v>
      </c>
      <c r="E3" t="s">
        <v>336</v>
      </c>
      <c r="F3" t="s">
        <v>296</v>
      </c>
      <c r="G3">
        <v>1</v>
      </c>
    </row>
    <row r="4" spans="1:12" x14ac:dyDescent="0.2">
      <c r="A4" t="s">
        <v>347</v>
      </c>
      <c r="B4" t="s">
        <v>240</v>
      </c>
      <c r="C4" t="s">
        <v>239</v>
      </c>
      <c r="D4" t="s">
        <v>238</v>
      </c>
      <c r="E4" t="s">
        <v>336</v>
      </c>
      <c r="F4" t="s">
        <v>296</v>
      </c>
      <c r="G4">
        <v>1</v>
      </c>
    </row>
    <row r="5" spans="1:12" x14ac:dyDescent="0.2">
      <c r="A5" t="s">
        <v>347</v>
      </c>
      <c r="B5" t="s">
        <v>243</v>
      </c>
      <c r="C5" t="s">
        <v>242</v>
      </c>
      <c r="D5" t="s">
        <v>241</v>
      </c>
      <c r="E5" t="s">
        <v>336</v>
      </c>
      <c r="F5" t="s">
        <v>296</v>
      </c>
      <c r="G5">
        <v>1</v>
      </c>
    </row>
    <row r="6" spans="1:12" x14ac:dyDescent="0.2">
      <c r="A6" t="s">
        <v>347</v>
      </c>
      <c r="B6" t="s">
        <v>246</v>
      </c>
      <c r="C6" t="s">
        <v>245</v>
      </c>
      <c r="D6" t="s">
        <v>244</v>
      </c>
      <c r="E6" t="s">
        <v>336</v>
      </c>
      <c r="F6" t="s">
        <v>296</v>
      </c>
      <c r="G6">
        <v>1</v>
      </c>
    </row>
    <row r="7" spans="1:12" x14ac:dyDescent="0.2">
      <c r="A7" t="s">
        <v>347</v>
      </c>
      <c r="B7" t="s">
        <v>249</v>
      </c>
      <c r="C7" t="s">
        <v>248</v>
      </c>
      <c r="D7" t="s">
        <v>247</v>
      </c>
      <c r="E7" t="s">
        <v>336</v>
      </c>
      <c r="F7" t="s">
        <v>296</v>
      </c>
      <c r="G7">
        <v>1</v>
      </c>
    </row>
    <row r="8" spans="1:12" x14ac:dyDescent="0.2">
      <c r="A8" t="s">
        <v>347</v>
      </c>
      <c r="B8" t="s">
        <v>252</v>
      </c>
      <c r="C8" t="s">
        <v>251</v>
      </c>
      <c r="D8" t="s">
        <v>250</v>
      </c>
      <c r="E8" t="s">
        <v>336</v>
      </c>
      <c r="F8" t="s">
        <v>296</v>
      </c>
      <c r="G8">
        <v>1</v>
      </c>
      <c r="L8" t="str">
        <f>SUBSTITUTE(model!N10, ",", ".")</f>
        <v/>
      </c>
    </row>
    <row r="9" spans="1:12" x14ac:dyDescent="0.2">
      <c r="A9" t="s">
        <v>347</v>
      </c>
      <c r="B9" t="s">
        <v>273</v>
      </c>
      <c r="C9" t="s">
        <v>272</v>
      </c>
      <c r="D9" t="s">
        <v>253</v>
      </c>
      <c r="E9" t="s">
        <v>336</v>
      </c>
      <c r="F9" t="s">
        <v>296</v>
      </c>
      <c r="G9">
        <v>1</v>
      </c>
    </row>
    <row r="10" spans="1:12" x14ac:dyDescent="0.2">
      <c r="A10" t="s">
        <v>347</v>
      </c>
      <c r="B10" t="s">
        <v>258</v>
      </c>
      <c r="C10" t="s">
        <v>257</v>
      </c>
      <c r="D10" t="s">
        <v>256</v>
      </c>
      <c r="E10" t="s">
        <v>336</v>
      </c>
      <c r="F10" t="s">
        <v>296</v>
      </c>
      <c r="G10">
        <v>1</v>
      </c>
    </row>
    <row r="11" spans="1:12" x14ac:dyDescent="0.2">
      <c r="A11" t="s">
        <v>347</v>
      </c>
      <c r="B11" t="s">
        <v>255</v>
      </c>
      <c r="C11" t="s">
        <v>254</v>
      </c>
      <c r="D11" t="s">
        <v>259</v>
      </c>
      <c r="E11" t="s">
        <v>336</v>
      </c>
      <c r="F11" t="s">
        <v>296</v>
      </c>
      <c r="G11">
        <v>1</v>
      </c>
    </row>
    <row r="12" spans="1:12" x14ac:dyDescent="0.2">
      <c r="A12" t="s">
        <v>347</v>
      </c>
      <c r="B12" t="s">
        <v>261</v>
      </c>
      <c r="C12" t="s">
        <v>260</v>
      </c>
      <c r="D12" t="s">
        <v>262</v>
      </c>
      <c r="E12" t="s">
        <v>336</v>
      </c>
      <c r="F12" t="s">
        <v>296</v>
      </c>
      <c r="G12">
        <v>1</v>
      </c>
    </row>
    <row r="13" spans="1:12" x14ac:dyDescent="0.2">
      <c r="A13" t="s">
        <v>347</v>
      </c>
      <c r="B13" t="s">
        <v>264</v>
      </c>
      <c r="C13" t="s">
        <v>263</v>
      </c>
      <c r="D13" t="s">
        <v>265</v>
      </c>
      <c r="E13" t="s">
        <v>336</v>
      </c>
      <c r="F13" t="s">
        <v>296</v>
      </c>
      <c r="G13">
        <v>1</v>
      </c>
    </row>
    <row r="14" spans="1:12" x14ac:dyDescent="0.2">
      <c r="A14" t="s">
        <v>347</v>
      </c>
      <c r="B14" t="s">
        <v>267</v>
      </c>
      <c r="C14" t="s">
        <v>266</v>
      </c>
      <c r="D14" t="s">
        <v>268</v>
      </c>
      <c r="E14" t="s">
        <v>336</v>
      </c>
      <c r="F14" t="s">
        <v>296</v>
      </c>
      <c r="G14">
        <v>1</v>
      </c>
    </row>
    <row r="15" spans="1:12" x14ac:dyDescent="0.2">
      <c r="A15" t="s">
        <v>347</v>
      </c>
      <c r="B15" t="s">
        <v>270</v>
      </c>
      <c r="C15" t="s">
        <v>269</v>
      </c>
      <c r="D15" t="s">
        <v>271</v>
      </c>
      <c r="E15" t="s">
        <v>336</v>
      </c>
      <c r="F15" t="s">
        <v>296</v>
      </c>
      <c r="G15">
        <v>1</v>
      </c>
      <c r="I15" t="s">
        <v>363</v>
      </c>
    </row>
    <row r="16" spans="1:12" x14ac:dyDescent="0.2">
      <c r="A16" t="s">
        <v>347</v>
      </c>
      <c r="B16" t="s">
        <v>231</v>
      </c>
      <c r="C16" t="s">
        <v>229</v>
      </c>
      <c r="D16" t="s">
        <v>275</v>
      </c>
      <c r="E16" t="s">
        <v>337</v>
      </c>
      <c r="F16" t="s">
        <v>296</v>
      </c>
      <c r="G16" t="str">
        <f>$I$15&amp;I16&amp;", "&amp;J16&amp;"]}"</f>
        <v>{"type": "array", "value_type": "float", "data": [1.679, 1.767]}</v>
      </c>
      <c r="I16" t="str">
        <f>SUBSTITUTE(model!D4, ",", ".")</f>
        <v>1.679</v>
      </c>
      <c r="J16" t="str">
        <f>SUBSTITUTE(model!E4, ",", ".")</f>
        <v>1.767</v>
      </c>
    </row>
    <row r="17" spans="1:10" x14ac:dyDescent="0.2">
      <c r="A17" t="s">
        <v>347</v>
      </c>
      <c r="B17" t="s">
        <v>234</v>
      </c>
      <c r="C17" t="s">
        <v>232</v>
      </c>
      <c r="D17" t="s">
        <v>275</v>
      </c>
      <c r="E17" t="s">
        <v>337</v>
      </c>
      <c r="F17" t="s">
        <v>296</v>
      </c>
      <c r="G17" t="str">
        <f t="shared" ref="G17:G30" si="0">$I$15&amp;I17&amp;", "&amp;J17&amp;"]}"</f>
        <v>{"type": "array", "value_type": "float", "data": [19.76, 20.8]}</v>
      </c>
      <c r="I17" t="str">
        <f>SUBSTITUTE(model!D5, ",", ".")</f>
        <v>19.76</v>
      </c>
      <c r="J17" t="str">
        <f>SUBSTITUTE(model!E5, ",", ".")</f>
        <v>20.8</v>
      </c>
    </row>
    <row r="18" spans="1:10" x14ac:dyDescent="0.2">
      <c r="A18" t="s">
        <v>347</v>
      </c>
      <c r="B18" t="s">
        <v>237</v>
      </c>
      <c r="C18" t="s">
        <v>235</v>
      </c>
      <c r="D18" t="s">
        <v>275</v>
      </c>
      <c r="E18" t="s">
        <v>337</v>
      </c>
      <c r="F18" t="s">
        <v>296</v>
      </c>
      <c r="G18" t="str">
        <f t="shared" si="0"/>
        <v>{"type": "array", "value_type": "float", "data": [6.583, 6.93]}</v>
      </c>
      <c r="I18" t="str">
        <f>SUBSTITUTE(model!D6, ",", ".")</f>
        <v>6.583</v>
      </c>
      <c r="J18" t="str">
        <f>SUBSTITUTE(model!E6, ",", ".")</f>
        <v>6.93</v>
      </c>
    </row>
    <row r="19" spans="1:10" x14ac:dyDescent="0.2">
      <c r="A19" t="s">
        <v>347</v>
      </c>
      <c r="B19" t="s">
        <v>240</v>
      </c>
      <c r="C19" t="s">
        <v>238</v>
      </c>
      <c r="D19" t="s">
        <v>275</v>
      </c>
      <c r="E19" t="s">
        <v>337</v>
      </c>
      <c r="F19" t="s">
        <v>296</v>
      </c>
      <c r="G19" t="str">
        <f t="shared" si="0"/>
        <v>{"type": "array", "value_type": "float", "data": [5.486, 5.774]}</v>
      </c>
      <c r="I19" t="str">
        <f>SUBSTITUTE(model!D7, ",", ".")</f>
        <v>5.486</v>
      </c>
      <c r="J19" t="str">
        <f>SUBSTITUTE(model!E7, ",", ".")</f>
        <v>5.774</v>
      </c>
    </row>
    <row r="20" spans="1:10" x14ac:dyDescent="0.2">
      <c r="A20" t="s">
        <v>347</v>
      </c>
      <c r="B20" t="s">
        <v>243</v>
      </c>
      <c r="C20" t="s">
        <v>241</v>
      </c>
      <c r="D20" t="s">
        <v>275</v>
      </c>
      <c r="E20" t="s">
        <v>337</v>
      </c>
      <c r="F20" t="s">
        <v>296</v>
      </c>
      <c r="G20" t="str">
        <f t="shared" si="0"/>
        <v>{"type": "array", "value_type": "float", "data": [1.43, 1.506]}</v>
      </c>
      <c r="I20" t="str">
        <f>SUBSTITUTE(model!D8, ",", ".")</f>
        <v>1.43</v>
      </c>
      <c r="J20" t="str">
        <f>SUBSTITUTE(model!E8, ",", ".")</f>
        <v>1.506</v>
      </c>
    </row>
    <row r="21" spans="1:10" x14ac:dyDescent="0.2">
      <c r="A21" t="s">
        <v>347</v>
      </c>
      <c r="B21" t="s">
        <v>246</v>
      </c>
      <c r="C21" t="s">
        <v>244</v>
      </c>
      <c r="D21" t="s">
        <v>275</v>
      </c>
      <c r="E21" t="s">
        <v>337</v>
      </c>
      <c r="F21" t="s">
        <v>296</v>
      </c>
      <c r="G21" t="str">
        <f t="shared" si="0"/>
        <v>{"type": "array", "value_type": "float", "data": [5.924, 6.236]}</v>
      </c>
      <c r="I21" t="str">
        <f>SUBSTITUTE(model!D9, ",", ".")</f>
        <v>5.924</v>
      </c>
      <c r="J21" t="str">
        <f>SUBSTITUTE(model!E9, ",", ".")</f>
        <v>6.236</v>
      </c>
    </row>
    <row r="22" spans="1:10" x14ac:dyDescent="0.2">
      <c r="A22" t="s">
        <v>347</v>
      </c>
      <c r="B22" t="s">
        <v>249</v>
      </c>
      <c r="C22" t="s">
        <v>247</v>
      </c>
      <c r="D22" t="s">
        <v>275</v>
      </c>
      <c r="E22" t="s">
        <v>337</v>
      </c>
      <c r="F22" t="s">
        <v>296</v>
      </c>
      <c r="G22" t="str">
        <f t="shared" si="0"/>
        <v>{"type": "array", "value_type": "float", "data": [5.255, 5.531]}</v>
      </c>
      <c r="I22" t="str">
        <f>SUBSTITUTE(model!D10, ",", ".")</f>
        <v>5.255</v>
      </c>
      <c r="J22" t="str">
        <f>SUBSTITUTE(model!E10, ",", ".")</f>
        <v>5.531</v>
      </c>
    </row>
    <row r="23" spans="1:10" x14ac:dyDescent="0.2">
      <c r="A23" t="s">
        <v>347</v>
      </c>
      <c r="B23" t="s">
        <v>252</v>
      </c>
      <c r="C23" t="s">
        <v>250</v>
      </c>
      <c r="D23" t="s">
        <v>275</v>
      </c>
      <c r="E23" t="s">
        <v>337</v>
      </c>
      <c r="F23" t="s">
        <v>296</v>
      </c>
      <c r="G23" t="str">
        <f t="shared" si="0"/>
        <v>{"type": "array", "value_type": "float", "data": [3.823, 4.024]}</v>
      </c>
      <c r="I23" t="str">
        <f>SUBSTITUTE(model!D11, ",", ".")</f>
        <v>3.823</v>
      </c>
      <c r="J23" t="str">
        <f>SUBSTITUTE(model!E11, ",", ".")</f>
        <v>4.024</v>
      </c>
    </row>
    <row r="24" spans="1:10" x14ac:dyDescent="0.2">
      <c r="A24" t="s">
        <v>347</v>
      </c>
      <c r="B24" t="s">
        <v>273</v>
      </c>
      <c r="C24" t="s">
        <v>253</v>
      </c>
      <c r="D24" t="s">
        <v>275</v>
      </c>
      <c r="E24" t="s">
        <v>337</v>
      </c>
      <c r="F24" t="s">
        <v>296</v>
      </c>
      <c r="G24" t="str">
        <f t="shared" si="0"/>
        <v>{"type": "array", "value_type": "float", "data": [2.279, 2.399]}</v>
      </c>
      <c r="I24" t="str">
        <f>SUBSTITUTE(model!D12, ",", ".")</f>
        <v>2.279</v>
      </c>
      <c r="J24" t="str">
        <f>SUBSTITUTE(model!E12, ",", ".")</f>
        <v>2.399</v>
      </c>
    </row>
    <row r="25" spans="1:10" x14ac:dyDescent="0.2">
      <c r="A25" t="s">
        <v>347</v>
      </c>
      <c r="B25" t="s">
        <v>258</v>
      </c>
      <c r="C25" t="s">
        <v>256</v>
      </c>
      <c r="D25" t="s">
        <v>275</v>
      </c>
      <c r="E25" t="s">
        <v>337</v>
      </c>
      <c r="F25" t="s">
        <v>296</v>
      </c>
      <c r="G25" t="str">
        <f t="shared" si="0"/>
        <v>{"type": "array", "value_type": "float", "data": [1.234, 1.299]}</v>
      </c>
      <c r="I25" t="str">
        <f>SUBSTITUTE(model!D13, ",", ".")</f>
        <v>1.234</v>
      </c>
      <c r="J25" t="str">
        <f>SUBSTITUTE(model!E13, ",", ".")</f>
        <v>1.299</v>
      </c>
    </row>
    <row r="26" spans="1:10" x14ac:dyDescent="0.2">
      <c r="A26" t="s">
        <v>347</v>
      </c>
      <c r="B26" t="s">
        <v>255</v>
      </c>
      <c r="C26" t="s">
        <v>259</v>
      </c>
      <c r="D26" t="s">
        <v>275</v>
      </c>
      <c r="E26" t="s">
        <v>337</v>
      </c>
      <c r="F26" t="s">
        <v>296</v>
      </c>
      <c r="G26" t="str">
        <f t="shared" si="0"/>
        <v>{"type": "array", "value_type": "float", "data": [6.035, 6.353]}</v>
      </c>
      <c r="I26" t="str">
        <f>SUBSTITUTE(model!D14, ",", ".")</f>
        <v>6.035</v>
      </c>
      <c r="J26" t="str">
        <f>SUBSTITUTE(model!E14, ",", ".")</f>
        <v>6.353</v>
      </c>
    </row>
    <row r="27" spans="1:10" x14ac:dyDescent="0.2">
      <c r="A27" t="s">
        <v>347</v>
      </c>
      <c r="B27" t="s">
        <v>261</v>
      </c>
      <c r="C27" t="s">
        <v>262</v>
      </c>
      <c r="D27" t="s">
        <v>275</v>
      </c>
      <c r="E27" t="s">
        <v>337</v>
      </c>
      <c r="F27" t="s">
        <v>296</v>
      </c>
      <c r="G27" t="str">
        <f t="shared" si="0"/>
        <v>{"type": "array", "value_type": "float", "data": [2.23, 2.347]}</v>
      </c>
      <c r="I27" t="str">
        <f>SUBSTITUTE(model!D15, ",", ".")</f>
        <v>2.23</v>
      </c>
      <c r="J27" t="str">
        <f>SUBSTITUTE(model!E15, ",", ".")</f>
        <v>2.347</v>
      </c>
    </row>
    <row r="28" spans="1:10" x14ac:dyDescent="0.2">
      <c r="A28" t="s">
        <v>347</v>
      </c>
      <c r="B28" t="s">
        <v>264</v>
      </c>
      <c r="C28" t="s">
        <v>265</v>
      </c>
      <c r="D28" t="s">
        <v>275</v>
      </c>
      <c r="E28" t="s">
        <v>337</v>
      </c>
      <c r="F28" t="s">
        <v>296</v>
      </c>
      <c r="G28" t="str">
        <f t="shared" si="0"/>
        <v>{"type": "array", "value_type": "float", "data": [4.857, 5.112]}</v>
      </c>
      <c r="I28" t="str">
        <f>SUBSTITUTE(model!D16, ",", ".")</f>
        <v>4.857</v>
      </c>
      <c r="J28" t="str">
        <f>SUBSTITUTE(model!E16, ",", ".")</f>
        <v>5.112</v>
      </c>
    </row>
    <row r="29" spans="1:10" x14ac:dyDescent="0.2">
      <c r="A29" t="s">
        <v>347</v>
      </c>
      <c r="B29" t="s">
        <v>267</v>
      </c>
      <c r="C29" t="s">
        <v>268</v>
      </c>
      <c r="D29" t="s">
        <v>275</v>
      </c>
      <c r="E29" t="s">
        <v>337</v>
      </c>
      <c r="F29" t="s">
        <v>296</v>
      </c>
      <c r="G29" t="str">
        <f t="shared" si="0"/>
        <v>{"type": "array", "value_type": "float", "data": [22.573, 23.761]}</v>
      </c>
      <c r="I29" t="str">
        <f>SUBSTITUTE(model!D17, ",", ".")</f>
        <v>22.573</v>
      </c>
      <c r="J29" t="str">
        <f>SUBSTITUTE(model!E17, ",", ".")</f>
        <v>23.761</v>
      </c>
    </row>
    <row r="30" spans="1:10" x14ac:dyDescent="0.2">
      <c r="A30" t="s">
        <v>347</v>
      </c>
      <c r="B30" t="s">
        <v>270</v>
      </c>
      <c r="C30" t="s">
        <v>271</v>
      </c>
      <c r="D30" t="s">
        <v>275</v>
      </c>
      <c r="E30" t="s">
        <v>337</v>
      </c>
      <c r="F30" t="s">
        <v>296</v>
      </c>
      <c r="G30" t="str">
        <f t="shared" si="0"/>
        <v>{"type": "array", "value_type": "float", "data": [2.412, 2.539]}</v>
      </c>
      <c r="I30" t="str">
        <f>SUBSTITUTE(model!D18, ",", ".")</f>
        <v>2.412</v>
      </c>
      <c r="J30" t="str">
        <f>SUBSTITUTE(model!E18, ",", ".")</f>
        <v>2.539</v>
      </c>
    </row>
  </sheetData>
  <sortState xmlns:xlrd2="http://schemas.microsoft.com/office/spreadsheetml/2017/richdata2" ref="A1:G30">
    <sortCondition ref="E1:E3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B03D3-CF8B-E144-9151-BE516662D801}">
  <dimension ref="A1:C32"/>
  <sheetViews>
    <sheetView zoomScale="174" workbookViewId="0">
      <selection activeCell="A2" sqref="A2"/>
    </sheetView>
  </sheetViews>
  <sheetFormatPr baseColWidth="10" defaultColWidth="8.83203125" defaultRowHeight="15" x14ac:dyDescent="0.2"/>
  <cols>
    <col min="1" max="1" width="15.83203125" customWidth="1"/>
    <col min="2" max="2" width="15.6640625" bestFit="1" customWidth="1"/>
    <col min="3" max="3" width="21.1640625" customWidth="1"/>
  </cols>
  <sheetData>
    <row r="1" spans="1:3" x14ac:dyDescent="0.2">
      <c r="A1" t="s">
        <v>276</v>
      </c>
      <c r="B1" t="s">
        <v>0</v>
      </c>
      <c r="C1" t="s">
        <v>278</v>
      </c>
    </row>
    <row r="2" spans="1:3" x14ac:dyDescent="0.2">
      <c r="A2" t="s">
        <v>229</v>
      </c>
      <c r="B2" t="s">
        <v>1</v>
      </c>
    </row>
    <row r="3" spans="1:3" x14ac:dyDescent="0.2">
      <c r="A3" t="s">
        <v>232</v>
      </c>
      <c r="B3" t="s">
        <v>1</v>
      </c>
    </row>
    <row r="4" spans="1:3" x14ac:dyDescent="0.2">
      <c r="A4" t="s">
        <v>235</v>
      </c>
      <c r="B4" t="s">
        <v>1</v>
      </c>
    </row>
    <row r="5" spans="1:3" x14ac:dyDescent="0.2">
      <c r="A5" t="s">
        <v>238</v>
      </c>
      <c r="B5" t="s">
        <v>1</v>
      </c>
    </row>
    <row r="6" spans="1:3" x14ac:dyDescent="0.2">
      <c r="A6" t="s">
        <v>241</v>
      </c>
      <c r="B6" t="s">
        <v>1</v>
      </c>
    </row>
    <row r="7" spans="1:3" x14ac:dyDescent="0.2">
      <c r="A7" t="s">
        <v>244</v>
      </c>
      <c r="B7" t="s">
        <v>1</v>
      </c>
    </row>
    <row r="8" spans="1:3" x14ac:dyDescent="0.2">
      <c r="A8" t="s">
        <v>247</v>
      </c>
      <c r="B8" t="s">
        <v>1</v>
      </c>
    </row>
    <row r="9" spans="1:3" x14ac:dyDescent="0.2">
      <c r="A9" t="s">
        <v>250</v>
      </c>
      <c r="B9" t="s">
        <v>1</v>
      </c>
    </row>
    <row r="10" spans="1:3" x14ac:dyDescent="0.2">
      <c r="A10" t="s">
        <v>253</v>
      </c>
      <c r="B10" t="s">
        <v>1</v>
      </c>
    </row>
    <row r="11" spans="1:3" x14ac:dyDescent="0.2">
      <c r="A11" t="s">
        <v>256</v>
      </c>
      <c r="B11" t="s">
        <v>1</v>
      </c>
    </row>
    <row r="12" spans="1:3" x14ac:dyDescent="0.2">
      <c r="A12" t="s">
        <v>259</v>
      </c>
      <c r="B12" t="s">
        <v>1</v>
      </c>
    </row>
    <row r="13" spans="1:3" x14ac:dyDescent="0.2">
      <c r="A13" t="s">
        <v>262</v>
      </c>
      <c r="B13" t="s">
        <v>1</v>
      </c>
    </row>
    <row r="14" spans="1:3" x14ac:dyDescent="0.2">
      <c r="A14" t="s">
        <v>265</v>
      </c>
      <c r="B14" t="s">
        <v>1</v>
      </c>
    </row>
    <row r="15" spans="1:3" x14ac:dyDescent="0.2">
      <c r="A15" t="s">
        <v>268</v>
      </c>
      <c r="B15" t="s">
        <v>1</v>
      </c>
    </row>
    <row r="16" spans="1:3" x14ac:dyDescent="0.2">
      <c r="A16" t="s">
        <v>271</v>
      </c>
      <c r="B16" t="s">
        <v>1</v>
      </c>
    </row>
    <row r="17" spans="1:2" x14ac:dyDescent="0.2">
      <c r="A17" t="s">
        <v>230</v>
      </c>
      <c r="B17" t="s">
        <v>1</v>
      </c>
    </row>
    <row r="18" spans="1:2" x14ac:dyDescent="0.2">
      <c r="A18" t="s">
        <v>233</v>
      </c>
      <c r="B18" t="s">
        <v>1</v>
      </c>
    </row>
    <row r="19" spans="1:2" x14ac:dyDescent="0.2">
      <c r="A19" t="s">
        <v>236</v>
      </c>
      <c r="B19" t="s">
        <v>1</v>
      </c>
    </row>
    <row r="20" spans="1:2" x14ac:dyDescent="0.2">
      <c r="A20" t="s">
        <v>239</v>
      </c>
      <c r="B20" t="s">
        <v>1</v>
      </c>
    </row>
    <row r="21" spans="1:2" x14ac:dyDescent="0.2">
      <c r="A21" t="s">
        <v>242</v>
      </c>
      <c r="B21" t="s">
        <v>1</v>
      </c>
    </row>
    <row r="22" spans="1:2" x14ac:dyDescent="0.2">
      <c r="A22" t="s">
        <v>245</v>
      </c>
      <c r="B22" t="s">
        <v>1</v>
      </c>
    </row>
    <row r="23" spans="1:2" x14ac:dyDescent="0.2">
      <c r="A23" t="s">
        <v>248</v>
      </c>
      <c r="B23" t="s">
        <v>1</v>
      </c>
    </row>
    <row r="24" spans="1:2" x14ac:dyDescent="0.2">
      <c r="A24" t="s">
        <v>251</v>
      </c>
      <c r="B24" t="s">
        <v>1</v>
      </c>
    </row>
    <row r="25" spans="1:2" x14ac:dyDescent="0.2">
      <c r="A25" t="s">
        <v>254</v>
      </c>
      <c r="B25" t="s">
        <v>1</v>
      </c>
    </row>
    <row r="26" spans="1:2" x14ac:dyDescent="0.2">
      <c r="A26" t="s">
        <v>257</v>
      </c>
      <c r="B26" t="s">
        <v>1</v>
      </c>
    </row>
    <row r="27" spans="1:2" x14ac:dyDescent="0.2">
      <c r="A27" t="s">
        <v>260</v>
      </c>
      <c r="B27" t="s">
        <v>1</v>
      </c>
    </row>
    <row r="28" spans="1:2" x14ac:dyDescent="0.2">
      <c r="A28" t="s">
        <v>263</v>
      </c>
      <c r="B28" t="s">
        <v>1</v>
      </c>
    </row>
    <row r="29" spans="1:2" x14ac:dyDescent="0.2">
      <c r="A29" t="s">
        <v>266</v>
      </c>
      <c r="B29" t="s">
        <v>1</v>
      </c>
    </row>
    <row r="30" spans="1:2" x14ac:dyDescent="0.2">
      <c r="A30" t="s">
        <v>269</v>
      </c>
      <c r="B30" t="s">
        <v>1</v>
      </c>
    </row>
    <row r="31" spans="1:2" x14ac:dyDescent="0.2">
      <c r="A31" t="s">
        <v>272</v>
      </c>
      <c r="B31" t="s">
        <v>1</v>
      </c>
    </row>
    <row r="32" spans="1:2" x14ac:dyDescent="0.2">
      <c r="A32" t="s">
        <v>275</v>
      </c>
      <c r="B32" t="s">
        <v>274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0491E-12F6-1D43-BCF5-0F9F64516CD1}">
  <dimension ref="A1:W15"/>
  <sheetViews>
    <sheetView topLeftCell="G1" zoomScale="125" workbookViewId="0">
      <selection activeCell="N1" sqref="N1"/>
    </sheetView>
  </sheetViews>
  <sheetFormatPr baseColWidth="10" defaultRowHeight="15" x14ac:dyDescent="0.2"/>
  <cols>
    <col min="1" max="1" width="5" bestFit="1" customWidth="1"/>
    <col min="2" max="2" width="14.83203125" bestFit="1" customWidth="1"/>
    <col min="3" max="3" width="13" bestFit="1" customWidth="1"/>
    <col min="5" max="5" width="12.6640625" bestFit="1" customWidth="1"/>
    <col min="6" max="6" width="12.1640625" bestFit="1" customWidth="1"/>
    <col min="7" max="7" width="104.6640625" bestFit="1" customWidth="1"/>
    <col min="10" max="10" width="13" bestFit="1" customWidth="1"/>
    <col min="14" max="15" width="15.6640625" bestFit="1" customWidth="1"/>
    <col min="17" max="17" width="20.33203125" bestFit="1" customWidth="1"/>
    <col min="18" max="18" width="25.83203125" bestFit="1" customWidth="1"/>
    <col min="19" max="19" width="3.33203125" bestFit="1" customWidth="1"/>
    <col min="20" max="20" width="6.1640625" bestFit="1" customWidth="1"/>
    <col min="21" max="21" width="7.6640625" bestFit="1" customWidth="1"/>
    <col min="22" max="22" width="2.6640625" bestFit="1" customWidth="1"/>
    <col min="23" max="23" width="2.1640625" bestFit="1" customWidth="1"/>
  </cols>
  <sheetData>
    <row r="1" spans="1:23" x14ac:dyDescent="0.2">
      <c r="A1" t="s">
        <v>276</v>
      </c>
      <c r="B1" t="s">
        <v>229</v>
      </c>
      <c r="C1" t="s">
        <v>299</v>
      </c>
      <c r="D1" t="s">
        <v>296</v>
      </c>
      <c r="E1">
        <f>model!I4 * (-1)</f>
        <v>-0.25797685190000003</v>
      </c>
      <c r="F1" t="s">
        <v>300</v>
      </c>
      <c r="G1" t="str">
        <f t="shared" ref="G1:G15" si="0">$R$1&amp;$Q$1&amp;$S$1&amp;N1&amp;$T$1&amp;$Q$2&amp;$U$1&amp;$Q$3&amp;$V$1&amp;O1&amp;$W$1</f>
        <v>{"type": "time_series", "data": {"2019-01-01T00:00:00": 5581.44, "2019-01-01T01:00:00": NaN, "2019-01-07T23:00:00": 5417.28}}</v>
      </c>
      <c r="H1" t="s">
        <v>301</v>
      </c>
      <c r="I1" s="24" t="s">
        <v>34</v>
      </c>
      <c r="J1" t="s">
        <v>302</v>
      </c>
      <c r="K1">
        <f>model!H4</f>
        <v>8208</v>
      </c>
      <c r="L1" t="s">
        <v>303</v>
      </c>
      <c r="M1">
        <v>1</v>
      </c>
      <c r="N1" s="25" t="str">
        <f>SUBSTITUTE(model!F4, ",", ".")</f>
        <v>5581.44</v>
      </c>
      <c r="O1" s="25" t="str">
        <f>SUBSTITUTE(model!G4, ",", ".")</f>
        <v>5417.28</v>
      </c>
      <c r="Q1" s="27" t="str">
        <f>model!M2</f>
        <v>2019-01-01T00:00:00</v>
      </c>
      <c r="R1" t="s">
        <v>358</v>
      </c>
      <c r="S1" t="s">
        <v>359</v>
      </c>
      <c r="T1" t="s">
        <v>361</v>
      </c>
      <c r="U1" t="s">
        <v>362</v>
      </c>
      <c r="V1" t="s">
        <v>359</v>
      </c>
      <c r="W1" t="s">
        <v>360</v>
      </c>
    </row>
    <row r="2" spans="1:23" x14ac:dyDescent="0.2">
      <c r="A2" t="s">
        <v>276</v>
      </c>
      <c r="B2" t="s">
        <v>232</v>
      </c>
      <c r="C2" t="s">
        <v>299</v>
      </c>
      <c r="D2" t="s">
        <v>296</v>
      </c>
      <c r="E2">
        <f>model!I5 * (-1)</f>
        <v>-22.29</v>
      </c>
      <c r="F2" t="s">
        <v>300</v>
      </c>
      <c r="G2" t="str">
        <f t="shared" si="0"/>
        <v>{"type": "time_series", "data": {"2019-01-01T00:00:00": 114543.6, "2019-01-01T01:00:00": NaN, "2019-01-07T23:00:00": 105898.8}}</v>
      </c>
      <c r="H2" t="s">
        <v>301</v>
      </c>
      <c r="I2" s="24" t="s">
        <v>34</v>
      </c>
      <c r="J2" t="s">
        <v>302</v>
      </c>
      <c r="K2">
        <f>model!H5</f>
        <v>216120</v>
      </c>
      <c r="L2" t="s">
        <v>303</v>
      </c>
      <c r="M2">
        <v>1</v>
      </c>
      <c r="N2" s="25" t="str">
        <f>SUBSTITUTE(model!F5, ",", ".")</f>
        <v>114543.6</v>
      </c>
      <c r="O2" s="25" t="str">
        <f>SUBSTITUTE(model!G5, ",", ".")</f>
        <v>105898.8</v>
      </c>
      <c r="Q2" t="str">
        <f>model!Q3</f>
        <v>2019-01-01T01:00:00</v>
      </c>
    </row>
    <row r="3" spans="1:23" x14ac:dyDescent="0.2">
      <c r="A3" t="s">
        <v>276</v>
      </c>
      <c r="B3" t="s">
        <v>235</v>
      </c>
      <c r="C3" t="s">
        <v>299</v>
      </c>
      <c r="D3" t="s">
        <v>296</v>
      </c>
      <c r="E3">
        <f>model!I6 * (-1)</f>
        <v>-2</v>
      </c>
      <c r="F3" t="s">
        <v>300</v>
      </c>
      <c r="G3" t="str">
        <f t="shared" si="0"/>
        <v>{"type": "time_series", "data": {"2019-01-01T00:00:00": 1117.2, "2019-01-01T01:00:00": NaN, "2019-01-07T23:00:00": 891.1}}</v>
      </c>
      <c r="H3" t="s">
        <v>301</v>
      </c>
      <c r="I3" s="24" t="s">
        <v>34</v>
      </c>
      <c r="J3" t="s">
        <v>302</v>
      </c>
      <c r="K3">
        <f>model!H6</f>
        <v>1330</v>
      </c>
      <c r="L3" t="s">
        <v>303</v>
      </c>
      <c r="M3">
        <v>1</v>
      </c>
      <c r="N3" s="25" t="str">
        <f>SUBSTITUTE(model!F6, ",", ".")</f>
        <v>1117.2</v>
      </c>
      <c r="O3" s="25" t="str">
        <f>SUBSTITUTE(model!G6, ",", ".")</f>
        <v>891.1</v>
      </c>
      <c r="Q3" t="str" cm="1">
        <f t="array" ref="Q3">INDEX(model!Q:Q, COUNTA(model!Q:Q))</f>
        <v>2019-01-07T23:00:00</v>
      </c>
    </row>
    <row r="4" spans="1:23" x14ac:dyDescent="0.2">
      <c r="A4" t="s">
        <v>276</v>
      </c>
      <c r="B4" t="s">
        <v>238</v>
      </c>
      <c r="C4" t="s">
        <v>299</v>
      </c>
      <c r="D4" t="s">
        <v>296</v>
      </c>
      <c r="E4">
        <f>model!I7 * (-1)</f>
        <v>0</v>
      </c>
      <c r="F4" t="s">
        <v>300</v>
      </c>
      <c r="G4" t="str">
        <f t="shared" si="0"/>
        <v>{"type": "time_series", "data": {"2019-01-01T00:00:00": 234, "2019-01-01T01:00:00": NaN, "2019-01-07T23:00:00": 234}}</v>
      </c>
      <c r="H4" t="s">
        <v>301</v>
      </c>
      <c r="I4" s="24" t="s">
        <v>34</v>
      </c>
      <c r="J4" t="s">
        <v>302</v>
      </c>
      <c r="K4">
        <f>model!H7</f>
        <v>300</v>
      </c>
      <c r="L4" t="s">
        <v>303</v>
      </c>
      <c r="M4">
        <v>1</v>
      </c>
      <c r="N4" s="25" t="str">
        <f>SUBSTITUTE(model!F7, ",", ".")</f>
        <v>234</v>
      </c>
      <c r="O4" s="25" t="str">
        <f>SUBSTITUTE(model!G7, ",", ".")</f>
        <v>234</v>
      </c>
    </row>
    <row r="5" spans="1:23" x14ac:dyDescent="0.2">
      <c r="A5" t="s">
        <v>276</v>
      </c>
      <c r="B5" t="s">
        <v>241</v>
      </c>
      <c r="C5" t="s">
        <v>299</v>
      </c>
      <c r="D5" t="s">
        <v>296</v>
      </c>
      <c r="E5">
        <f>model!I8 * (-1)</f>
        <v>-15.356962963000001</v>
      </c>
      <c r="F5" t="s">
        <v>300</v>
      </c>
      <c r="G5" t="str">
        <f t="shared" si="0"/>
        <v>{"type": "time_series", "data": {"2019-01-01T00:00:00": 1224, "2019-01-01T01:00:00": NaN, "2019-01-07T23:00:00": 2808}}</v>
      </c>
      <c r="H5" t="s">
        <v>301</v>
      </c>
      <c r="I5" s="24" t="s">
        <v>34</v>
      </c>
      <c r="J5" t="s">
        <v>302</v>
      </c>
      <c r="K5">
        <f>model!H8</f>
        <v>3600</v>
      </c>
      <c r="L5" t="s">
        <v>303</v>
      </c>
      <c r="M5">
        <v>1</v>
      </c>
      <c r="N5" s="25" t="str">
        <f>SUBSTITUTE(model!F8, ",", ".")</f>
        <v>1224</v>
      </c>
      <c r="O5" s="25" t="str">
        <f>SUBSTITUTE(model!G8, ",", ".")</f>
        <v>2808</v>
      </c>
    </row>
    <row r="6" spans="1:23" x14ac:dyDescent="0.2">
      <c r="A6" t="s">
        <v>276</v>
      </c>
      <c r="B6" t="s">
        <v>244</v>
      </c>
      <c r="C6" t="s">
        <v>299</v>
      </c>
      <c r="D6" t="s">
        <v>296</v>
      </c>
      <c r="E6">
        <f>model!I9 * (-1)</f>
        <v>0</v>
      </c>
      <c r="F6" t="s">
        <v>300</v>
      </c>
      <c r="G6" t="str">
        <f t="shared" si="0"/>
        <v>{"type": "time_series", "data": {"2019-01-01T00:00:00": 232.4, "2019-01-01T01:00:00": NaN, "2019-01-07T23:00:00": 212.8}}</v>
      </c>
      <c r="H6" t="s">
        <v>301</v>
      </c>
      <c r="I6" s="24" t="s">
        <v>34</v>
      </c>
      <c r="J6" t="s">
        <v>302</v>
      </c>
      <c r="K6">
        <f>model!H9</f>
        <v>280</v>
      </c>
      <c r="L6" t="s">
        <v>303</v>
      </c>
      <c r="M6">
        <v>1</v>
      </c>
      <c r="N6" s="25" t="str">
        <f>SUBSTITUTE(model!F9, ",", ".")</f>
        <v>232.4</v>
      </c>
      <c r="O6" s="25" t="str">
        <f>SUBSTITUTE(model!G9, ",", ".")</f>
        <v>212.8</v>
      </c>
    </row>
    <row r="7" spans="1:23" x14ac:dyDescent="0.2">
      <c r="A7" t="s">
        <v>276</v>
      </c>
      <c r="B7" t="s">
        <v>247</v>
      </c>
      <c r="C7" t="s">
        <v>299</v>
      </c>
      <c r="D7" t="s">
        <v>296</v>
      </c>
      <c r="E7">
        <f>model!I10 * (-1)</f>
        <v>-3.78</v>
      </c>
      <c r="F7" t="s">
        <v>300</v>
      </c>
      <c r="G7" t="str">
        <f t="shared" si="0"/>
        <v>{"type": "time_series", "data": {"2019-01-01T00:00:00": 1060.8, "2019-01-01T01:00:00": NaN, "2019-01-07T23:00:00": 1110.72}}</v>
      </c>
      <c r="H7" t="s">
        <v>301</v>
      </c>
      <c r="I7" s="24" t="s">
        <v>34</v>
      </c>
      <c r="J7" t="s">
        <v>302</v>
      </c>
      <c r="K7">
        <f>model!H10</f>
        <v>1248</v>
      </c>
      <c r="L7" t="s">
        <v>303</v>
      </c>
      <c r="M7">
        <v>1</v>
      </c>
      <c r="N7" s="25" t="str">
        <f>SUBSTITUTE(model!F10, ",", ".")</f>
        <v>1060.8</v>
      </c>
      <c r="O7" s="25" t="str">
        <f>SUBSTITUTE(model!G10, ",", ".")</f>
        <v>1110.72</v>
      </c>
    </row>
    <row r="8" spans="1:23" x14ac:dyDescent="0.2">
      <c r="A8" t="s">
        <v>276</v>
      </c>
      <c r="B8" t="s">
        <v>250</v>
      </c>
      <c r="C8" t="s">
        <v>299</v>
      </c>
      <c r="D8" t="s">
        <v>296</v>
      </c>
      <c r="E8">
        <f>model!I11 * (-1)</f>
        <v>0</v>
      </c>
      <c r="F8" t="s">
        <v>300</v>
      </c>
      <c r="G8" t="str">
        <f t="shared" si="0"/>
        <v>{"type": "time_series", "data": {"2019-01-01T00:00:00": 201.3, "2019-01-01T01:00:00": NaN, "2019-01-07T23:00:00": 207.9}}</v>
      </c>
      <c r="H8" t="s">
        <v>301</v>
      </c>
      <c r="I8" s="24" t="s">
        <v>34</v>
      </c>
      <c r="J8" t="s">
        <v>302</v>
      </c>
      <c r="K8">
        <f>model!H11</f>
        <v>330</v>
      </c>
      <c r="L8" t="s">
        <v>303</v>
      </c>
      <c r="M8">
        <v>1</v>
      </c>
      <c r="N8" s="25" t="str">
        <f>SUBSTITUTE(model!F11, ",", ".")</f>
        <v>201.3</v>
      </c>
      <c r="O8" s="25" t="str">
        <f>SUBSTITUTE(model!G11, ",", ".")</f>
        <v>207.9</v>
      </c>
    </row>
    <row r="9" spans="1:23" x14ac:dyDescent="0.2">
      <c r="A9" t="s">
        <v>276</v>
      </c>
      <c r="B9" t="s">
        <v>253</v>
      </c>
      <c r="C9" t="s">
        <v>299</v>
      </c>
      <c r="D9" t="s">
        <v>296</v>
      </c>
      <c r="E9">
        <f>model!I12 * (-1)</f>
        <v>-1.3273809524</v>
      </c>
      <c r="F9" t="s">
        <v>300</v>
      </c>
      <c r="G9" t="str">
        <f t="shared" si="0"/>
        <v>{"type": "time_series", "data": {"2019-01-01T00:00:00": 769.066666704, "2019-01-01T01:00:00": NaN, "2019-01-07T23:00:00": 560}}</v>
      </c>
      <c r="H9" t="s">
        <v>301</v>
      </c>
      <c r="I9" s="24" t="s">
        <v>34</v>
      </c>
      <c r="J9" t="s">
        <v>302</v>
      </c>
      <c r="K9">
        <f>model!H12</f>
        <v>1120</v>
      </c>
      <c r="L9" t="s">
        <v>303</v>
      </c>
      <c r="M9">
        <v>1</v>
      </c>
      <c r="N9" s="25" t="str">
        <f>SUBSTITUTE(model!F12, ",", ".")</f>
        <v>769.066666704</v>
      </c>
      <c r="O9" s="25" t="str">
        <f>SUBSTITUTE(model!G12, ",", ".")</f>
        <v>560</v>
      </c>
    </row>
    <row r="10" spans="1:23" x14ac:dyDescent="0.2">
      <c r="A10" t="s">
        <v>276</v>
      </c>
      <c r="B10" t="s">
        <v>256</v>
      </c>
      <c r="C10" t="s">
        <v>299</v>
      </c>
      <c r="D10" t="s">
        <v>296</v>
      </c>
      <c r="E10">
        <f>model!I13 * (-1)</f>
        <v>-3.68</v>
      </c>
      <c r="F10" t="s">
        <v>300</v>
      </c>
      <c r="G10" t="str">
        <f t="shared" si="0"/>
        <v>{"type": "time_series", "data": {"2019-01-01T00:00:00": 70243.509200184, "2019-01-01T01:00:00": NaN, "2019-01-07T23:00:00": 59524.122689676}}</v>
      </c>
      <c r="H10" t="s">
        <v>301</v>
      </c>
      <c r="I10" s="24" t="s">
        <v>34</v>
      </c>
      <c r="J10" t="s">
        <v>302</v>
      </c>
      <c r="K10">
        <f>model!H13</f>
        <v>205560</v>
      </c>
      <c r="L10" t="s">
        <v>303</v>
      </c>
      <c r="M10">
        <v>1</v>
      </c>
      <c r="N10" s="25" t="str">
        <f>SUBSTITUTE(model!F13, ",", ".")</f>
        <v>70243.509200184</v>
      </c>
      <c r="O10" s="25" t="str">
        <f>SUBSTITUTE(model!G13, ",", ".")</f>
        <v>59524.122689676</v>
      </c>
    </row>
    <row r="11" spans="1:23" x14ac:dyDescent="0.2">
      <c r="A11" t="s">
        <v>276</v>
      </c>
      <c r="B11" t="s">
        <v>259</v>
      </c>
      <c r="C11" t="s">
        <v>299</v>
      </c>
      <c r="D11" t="s">
        <v>296</v>
      </c>
      <c r="E11">
        <f>model!I14 * (-1)</f>
        <v>-10.37</v>
      </c>
      <c r="F11" t="s">
        <v>300</v>
      </c>
      <c r="G11" t="str">
        <f t="shared" si="0"/>
        <v>{"type": "time_series", "data": {"2019-01-01T00:00:00": 1022, "2019-01-01T01:00:00": NaN, "2019-01-07T23:00:00": 770}}</v>
      </c>
      <c r="H11" t="s">
        <v>301</v>
      </c>
      <c r="I11" s="24" t="s">
        <v>34</v>
      </c>
      <c r="J11" t="s">
        <v>302</v>
      </c>
      <c r="K11">
        <f>model!H14</f>
        <v>1400</v>
      </c>
      <c r="L11" t="s">
        <v>303</v>
      </c>
      <c r="M11">
        <v>1</v>
      </c>
      <c r="N11" s="25" t="str">
        <f>SUBSTITUTE(model!F14, ",", ".")</f>
        <v>1022</v>
      </c>
      <c r="O11" s="25" t="str">
        <f>SUBSTITUTE(model!G14, ",", ".")</f>
        <v>770</v>
      </c>
    </row>
    <row r="12" spans="1:23" x14ac:dyDescent="0.2">
      <c r="A12" t="s">
        <v>276</v>
      </c>
      <c r="B12" t="s">
        <v>262</v>
      </c>
      <c r="C12" t="s">
        <v>299</v>
      </c>
      <c r="D12" t="s">
        <v>296</v>
      </c>
      <c r="E12">
        <f>model!I15 * (-1)</f>
        <v>-5.43</v>
      </c>
      <c r="F12" t="s">
        <v>300</v>
      </c>
      <c r="G12" t="str">
        <f t="shared" si="0"/>
        <v>{"type": "time_series", "data": {"2019-01-01T00:00:00": 99057.7777728, "2019-01-01T01:00:00": NaN, "2019-01-07T23:00:00": 93831.111108}}</v>
      </c>
      <c r="H12" t="s">
        <v>301</v>
      </c>
      <c r="I12" s="24" t="s">
        <v>34</v>
      </c>
      <c r="J12" t="s">
        <v>302</v>
      </c>
      <c r="K12">
        <f>model!H15</f>
        <v>168000</v>
      </c>
      <c r="L12" t="s">
        <v>303</v>
      </c>
      <c r="M12">
        <v>1</v>
      </c>
      <c r="N12" s="25" t="str">
        <f>SUBSTITUTE(model!F15, ",", ".")</f>
        <v>99057.7777728</v>
      </c>
      <c r="O12" s="25" t="str">
        <f>SUBSTITUTE(model!G15, ",", ".")</f>
        <v>93831.111108</v>
      </c>
    </row>
    <row r="13" spans="1:23" x14ac:dyDescent="0.2">
      <c r="A13" t="s">
        <v>276</v>
      </c>
      <c r="B13" t="s">
        <v>265</v>
      </c>
      <c r="C13" t="s">
        <v>299</v>
      </c>
      <c r="D13" t="s">
        <v>296</v>
      </c>
      <c r="E13">
        <f>model!I16 * (-1)</f>
        <v>0</v>
      </c>
      <c r="F13" t="s">
        <v>300</v>
      </c>
      <c r="G13" t="str">
        <f t="shared" si="0"/>
        <v>{"type": "time_series", "data": {"2019-01-01T00:00:00": 40, "2019-01-01T01:00:00": NaN, "2019-01-07T23:00:00": 200}}</v>
      </c>
      <c r="H13" t="s">
        <v>301</v>
      </c>
      <c r="I13" s="24" t="s">
        <v>34</v>
      </c>
      <c r="J13" t="s">
        <v>302</v>
      </c>
      <c r="K13">
        <f>model!H16</f>
        <v>500</v>
      </c>
      <c r="L13" t="s">
        <v>303</v>
      </c>
      <c r="M13">
        <v>1</v>
      </c>
      <c r="N13" s="25" t="str">
        <f>SUBSTITUTE(model!F16, ",", ".")</f>
        <v>40</v>
      </c>
      <c r="O13" s="25" t="str">
        <f>SUBSTITUTE(model!G16, ",", ".")</f>
        <v>200</v>
      </c>
    </row>
    <row r="14" spans="1:23" x14ac:dyDescent="0.2">
      <c r="A14" t="s">
        <v>276</v>
      </c>
      <c r="B14" t="s">
        <v>268</v>
      </c>
      <c r="C14" t="s">
        <v>299</v>
      </c>
      <c r="D14" t="s">
        <v>296</v>
      </c>
      <c r="E14">
        <f>model!I17 * (-1)</f>
        <v>0</v>
      </c>
      <c r="F14" t="s">
        <v>300</v>
      </c>
      <c r="G14" t="str">
        <f t="shared" si="0"/>
        <v>{"type": "time_series", "data": {"2019-01-01T00:00:00": 384, "2019-01-01T01:00:00": NaN, "2019-01-07T23:00:00": 537.6}}</v>
      </c>
      <c r="H14" t="s">
        <v>301</v>
      </c>
      <c r="I14" s="24" t="s">
        <v>34</v>
      </c>
      <c r="J14" t="s">
        <v>302</v>
      </c>
      <c r="K14">
        <f>model!H17</f>
        <v>768</v>
      </c>
      <c r="L14" t="s">
        <v>303</v>
      </c>
      <c r="M14">
        <v>1</v>
      </c>
      <c r="N14" s="25" t="str">
        <f>SUBSTITUTE(model!F17, ",", ".")</f>
        <v>384</v>
      </c>
      <c r="O14" s="25" t="str">
        <f>SUBSTITUTE(model!G17, ",", ".")</f>
        <v>537.6</v>
      </c>
    </row>
    <row r="15" spans="1:23" x14ac:dyDescent="0.2">
      <c r="A15" t="s">
        <v>276</v>
      </c>
      <c r="B15" t="s">
        <v>271</v>
      </c>
      <c r="C15" t="s">
        <v>299</v>
      </c>
      <c r="D15" t="s">
        <v>296</v>
      </c>
      <c r="E15">
        <f>model!I18 * (-1)</f>
        <v>-3.5584953704000002</v>
      </c>
      <c r="F15" t="s">
        <v>300</v>
      </c>
      <c r="G15" t="str">
        <f t="shared" si="0"/>
        <v>{"type": "time_series", "data": {"2019-01-01T00:00:00": 3386.76, "2019-01-01T01:00:00": NaN, "2019-01-07T23:00:00": 3847.68}}</v>
      </c>
      <c r="H15" t="s">
        <v>301</v>
      </c>
      <c r="I15" s="24" t="s">
        <v>34</v>
      </c>
      <c r="J15" t="s">
        <v>302</v>
      </c>
      <c r="K15">
        <f>model!H18</f>
        <v>4008</v>
      </c>
      <c r="L15" t="s">
        <v>303</v>
      </c>
      <c r="M15">
        <v>1</v>
      </c>
      <c r="N15" s="25" t="str">
        <f>SUBSTITUTE(model!F18, ",", ".")</f>
        <v>3386.76</v>
      </c>
      <c r="O15" s="25" t="str">
        <f>SUBSTITUTE(model!G18, ",", ".")</f>
        <v>3847.68</v>
      </c>
    </row>
  </sheetData>
  <sortState xmlns:xlrd2="http://schemas.microsoft.com/office/spreadsheetml/2017/richdata2" ref="B1:E75">
    <sortCondition ref="C1:C75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254EF-E255-5947-8690-A8FA32867B50}">
  <dimension ref="A1:C29"/>
  <sheetViews>
    <sheetView zoomScale="110" workbookViewId="0">
      <selection activeCell="B5" sqref="B5"/>
    </sheetView>
  </sheetViews>
  <sheetFormatPr baseColWidth="10" defaultColWidth="8.83203125" defaultRowHeight="15" x14ac:dyDescent="0.2"/>
  <cols>
    <col min="1" max="1" width="23.6640625" bestFit="1" customWidth="1"/>
    <col min="2" max="2" width="18" bestFit="1" customWidth="1"/>
    <col min="3" max="3" width="27.6640625" bestFit="1" customWidth="1"/>
  </cols>
  <sheetData>
    <row r="1" spans="1:3" x14ac:dyDescent="0.2">
      <c r="A1" t="s">
        <v>277</v>
      </c>
      <c r="B1" t="s">
        <v>276</v>
      </c>
      <c r="C1" t="s">
        <v>282</v>
      </c>
    </row>
    <row r="2" spans="1:3" x14ac:dyDescent="0.2">
      <c r="A2" t="s">
        <v>8</v>
      </c>
      <c r="B2" t="s">
        <v>268</v>
      </c>
      <c r="C2" t="s">
        <v>279</v>
      </c>
    </row>
    <row r="3" spans="1:3" x14ac:dyDescent="0.2">
      <c r="A3" t="s">
        <v>23</v>
      </c>
      <c r="B3" t="s">
        <v>232</v>
      </c>
      <c r="C3" t="s">
        <v>280</v>
      </c>
    </row>
    <row r="4" spans="1:3" x14ac:dyDescent="0.2">
      <c r="A4" t="s">
        <v>18</v>
      </c>
      <c r="B4" t="s">
        <v>241</v>
      </c>
    </row>
    <row r="5" spans="1:3" x14ac:dyDescent="0.2">
      <c r="A5" t="s">
        <v>33</v>
      </c>
      <c r="B5" t="s">
        <v>259</v>
      </c>
    </row>
    <row r="6" spans="1:3" x14ac:dyDescent="0.2">
      <c r="A6" t="s">
        <v>13</v>
      </c>
      <c r="B6" t="s">
        <v>244</v>
      </c>
    </row>
    <row r="7" spans="1:3" x14ac:dyDescent="0.2">
      <c r="A7" t="s">
        <v>26</v>
      </c>
      <c r="B7" t="s">
        <v>232</v>
      </c>
    </row>
    <row r="8" spans="1:3" x14ac:dyDescent="0.2">
      <c r="A8" t="s">
        <v>16</v>
      </c>
      <c r="B8" t="s">
        <v>250</v>
      </c>
    </row>
    <row r="9" spans="1:3" x14ac:dyDescent="0.2">
      <c r="A9" t="s">
        <v>24</v>
      </c>
      <c r="B9" t="s">
        <v>235</v>
      </c>
    </row>
    <row r="10" spans="1:3" x14ac:dyDescent="0.2">
      <c r="A10" t="s">
        <v>27</v>
      </c>
      <c r="B10" t="s">
        <v>232</v>
      </c>
    </row>
    <row r="11" spans="1:3" x14ac:dyDescent="0.2">
      <c r="A11" t="s">
        <v>12</v>
      </c>
      <c r="B11" t="s">
        <v>244</v>
      </c>
    </row>
    <row r="12" spans="1:3" x14ac:dyDescent="0.2">
      <c r="A12" t="s">
        <v>7</v>
      </c>
      <c r="B12" t="s">
        <v>247</v>
      </c>
    </row>
    <row r="13" spans="1:3" x14ac:dyDescent="0.2">
      <c r="A13" t="s">
        <v>15</v>
      </c>
      <c r="B13" t="s">
        <v>271</v>
      </c>
    </row>
    <row r="14" spans="1:3" x14ac:dyDescent="0.2">
      <c r="A14" t="s">
        <v>14</v>
      </c>
      <c r="B14" t="s">
        <v>271</v>
      </c>
    </row>
    <row r="15" spans="1:3" x14ac:dyDescent="0.2">
      <c r="A15" t="s">
        <v>9</v>
      </c>
      <c r="B15" t="s">
        <v>268</v>
      </c>
    </row>
    <row r="16" spans="1:3" x14ac:dyDescent="0.2">
      <c r="A16" t="s">
        <v>31</v>
      </c>
      <c r="B16" t="s">
        <v>229</v>
      </c>
    </row>
    <row r="17" spans="1:2" x14ac:dyDescent="0.2">
      <c r="A17" t="s">
        <v>11</v>
      </c>
      <c r="B17" t="s">
        <v>238</v>
      </c>
    </row>
    <row r="18" spans="1:2" x14ac:dyDescent="0.2">
      <c r="A18" t="s">
        <v>21</v>
      </c>
      <c r="B18" t="s">
        <v>265</v>
      </c>
    </row>
    <row r="19" spans="1:2" x14ac:dyDescent="0.2">
      <c r="A19" t="s">
        <v>17</v>
      </c>
      <c r="B19" t="s">
        <v>250</v>
      </c>
    </row>
    <row r="20" spans="1:2" x14ac:dyDescent="0.2">
      <c r="A20" t="s">
        <v>25</v>
      </c>
      <c r="B20" t="s">
        <v>235</v>
      </c>
    </row>
    <row r="21" spans="1:2" x14ac:dyDescent="0.2">
      <c r="A21" t="s">
        <v>19</v>
      </c>
      <c r="B21" t="s">
        <v>241</v>
      </c>
    </row>
    <row r="22" spans="1:2" x14ac:dyDescent="0.2">
      <c r="A22" t="s">
        <v>29</v>
      </c>
      <c r="B22" t="s">
        <v>253</v>
      </c>
    </row>
    <row r="23" spans="1:2" x14ac:dyDescent="0.2">
      <c r="A23" t="s">
        <v>22</v>
      </c>
      <c r="B23" t="s">
        <v>232</v>
      </c>
    </row>
    <row r="24" spans="1:2" x14ac:dyDescent="0.2">
      <c r="A24" t="s">
        <v>6</v>
      </c>
      <c r="B24" t="s">
        <v>247</v>
      </c>
    </row>
    <row r="25" spans="1:2" x14ac:dyDescent="0.2">
      <c r="A25" t="s">
        <v>30</v>
      </c>
      <c r="B25" t="s">
        <v>229</v>
      </c>
    </row>
    <row r="26" spans="1:2" x14ac:dyDescent="0.2">
      <c r="A26" t="s">
        <v>32</v>
      </c>
      <c r="B26" t="s">
        <v>259</v>
      </c>
    </row>
    <row r="27" spans="1:2" x14ac:dyDescent="0.2">
      <c r="A27" t="s">
        <v>20</v>
      </c>
      <c r="B27" t="s">
        <v>265</v>
      </c>
    </row>
    <row r="28" spans="1:2" x14ac:dyDescent="0.2">
      <c r="A28" t="s">
        <v>28</v>
      </c>
      <c r="B28" t="s">
        <v>253</v>
      </c>
    </row>
    <row r="29" spans="1:2" x14ac:dyDescent="0.2">
      <c r="A29" t="s">
        <v>10</v>
      </c>
      <c r="B29" t="s">
        <v>238</v>
      </c>
    </row>
  </sheetData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E7C0D-501E-A34F-BE68-042C7FC20C0F}">
  <dimension ref="A1:F30"/>
  <sheetViews>
    <sheetView zoomScale="150" workbookViewId="0">
      <selection activeCell="B5" sqref="B5"/>
    </sheetView>
  </sheetViews>
  <sheetFormatPr baseColWidth="10" defaultRowHeight="15" x14ac:dyDescent="0.2"/>
  <cols>
    <col min="1" max="1" width="21" bestFit="1" customWidth="1"/>
    <col min="2" max="2" width="27.6640625" bestFit="1" customWidth="1"/>
    <col min="3" max="3" width="14.83203125" bestFit="1" customWidth="1"/>
    <col min="4" max="4" width="16.83203125" bestFit="1" customWidth="1"/>
    <col min="5" max="5" width="4.6640625" bestFit="1" customWidth="1"/>
    <col min="6" max="6" width="116.33203125" bestFit="1" customWidth="1"/>
  </cols>
  <sheetData>
    <row r="1" spans="1:6" x14ac:dyDescent="0.2">
      <c r="A1" t="s">
        <v>281</v>
      </c>
      <c r="B1" t="s">
        <v>6</v>
      </c>
      <c r="C1" t="s">
        <v>230</v>
      </c>
      <c r="D1" t="s">
        <v>308</v>
      </c>
      <c r="E1" t="s">
        <v>296</v>
      </c>
      <c r="F1" t="s">
        <v>309</v>
      </c>
    </row>
    <row r="2" spans="1:6" x14ac:dyDescent="0.2">
      <c r="A2" t="s">
        <v>281</v>
      </c>
      <c r="B2" t="s">
        <v>7</v>
      </c>
      <c r="C2" t="s">
        <v>229</v>
      </c>
      <c r="D2" t="s">
        <v>308</v>
      </c>
      <c r="E2" t="s">
        <v>296</v>
      </c>
      <c r="F2" t="s">
        <v>310</v>
      </c>
    </row>
    <row r="3" spans="1:6" x14ac:dyDescent="0.2">
      <c r="A3" t="s">
        <v>281</v>
      </c>
      <c r="B3" t="s">
        <v>8</v>
      </c>
      <c r="C3" t="s">
        <v>233</v>
      </c>
      <c r="D3" t="s">
        <v>308</v>
      </c>
      <c r="E3" t="s">
        <v>296</v>
      </c>
      <c r="F3" t="s">
        <v>311</v>
      </c>
    </row>
    <row r="4" spans="1:6" x14ac:dyDescent="0.2">
      <c r="A4" t="s">
        <v>281</v>
      </c>
      <c r="B4" t="s">
        <v>9</v>
      </c>
      <c r="C4" t="s">
        <v>232</v>
      </c>
      <c r="D4" t="s">
        <v>308</v>
      </c>
      <c r="E4" t="s">
        <v>296</v>
      </c>
      <c r="F4" t="s">
        <v>310</v>
      </c>
    </row>
    <row r="5" spans="1:6" x14ac:dyDescent="0.2">
      <c r="A5" t="s">
        <v>281</v>
      </c>
      <c r="B5" t="s">
        <v>10</v>
      </c>
      <c r="C5" t="s">
        <v>236</v>
      </c>
      <c r="D5" t="s">
        <v>308</v>
      </c>
      <c r="E5" t="s">
        <v>296</v>
      </c>
      <c r="F5" t="s">
        <v>312</v>
      </c>
    </row>
    <row r="6" spans="1:6" x14ac:dyDescent="0.2">
      <c r="A6" t="s">
        <v>281</v>
      </c>
      <c r="B6" t="s">
        <v>11</v>
      </c>
      <c r="C6" t="s">
        <v>235</v>
      </c>
      <c r="D6" t="s">
        <v>308</v>
      </c>
      <c r="E6" t="s">
        <v>296</v>
      </c>
      <c r="F6" t="s">
        <v>310</v>
      </c>
    </row>
    <row r="7" spans="1:6" x14ac:dyDescent="0.2">
      <c r="A7" t="s">
        <v>281</v>
      </c>
      <c r="B7" t="s">
        <v>12</v>
      </c>
      <c r="C7" t="s">
        <v>239</v>
      </c>
      <c r="D7" t="s">
        <v>308</v>
      </c>
      <c r="E7" t="s">
        <v>296</v>
      </c>
      <c r="F7" t="s">
        <v>313</v>
      </c>
    </row>
    <row r="8" spans="1:6" x14ac:dyDescent="0.2">
      <c r="A8" t="s">
        <v>281</v>
      </c>
      <c r="B8" t="s">
        <v>13</v>
      </c>
      <c r="C8" t="s">
        <v>238</v>
      </c>
      <c r="D8" t="s">
        <v>308</v>
      </c>
      <c r="E8" t="s">
        <v>296</v>
      </c>
      <c r="F8" t="s">
        <v>310</v>
      </c>
    </row>
    <row r="9" spans="1:6" x14ac:dyDescent="0.2">
      <c r="A9" t="s">
        <v>281</v>
      </c>
      <c r="B9" t="s">
        <v>14</v>
      </c>
      <c r="C9" t="s">
        <v>242</v>
      </c>
      <c r="D9" t="s">
        <v>308</v>
      </c>
      <c r="E9" t="s">
        <v>296</v>
      </c>
      <c r="F9" t="s">
        <v>314</v>
      </c>
    </row>
    <row r="10" spans="1:6" x14ac:dyDescent="0.2">
      <c r="A10" t="s">
        <v>281</v>
      </c>
      <c r="B10" t="s">
        <v>15</v>
      </c>
      <c r="C10" t="s">
        <v>241</v>
      </c>
      <c r="D10" t="s">
        <v>308</v>
      </c>
      <c r="E10" t="s">
        <v>296</v>
      </c>
      <c r="F10" t="s">
        <v>310</v>
      </c>
    </row>
    <row r="11" spans="1:6" x14ac:dyDescent="0.2">
      <c r="A11" t="s">
        <v>281</v>
      </c>
      <c r="B11" t="s">
        <v>16</v>
      </c>
      <c r="C11" t="s">
        <v>245</v>
      </c>
      <c r="D11" t="s">
        <v>308</v>
      </c>
      <c r="E11" t="s">
        <v>296</v>
      </c>
      <c r="F11" t="s">
        <v>315</v>
      </c>
    </row>
    <row r="12" spans="1:6" x14ac:dyDescent="0.2">
      <c r="A12" t="s">
        <v>281</v>
      </c>
      <c r="B12" t="s">
        <v>17</v>
      </c>
      <c r="C12" t="s">
        <v>244</v>
      </c>
      <c r="D12" t="s">
        <v>308</v>
      </c>
      <c r="E12" t="s">
        <v>296</v>
      </c>
      <c r="F12" t="s">
        <v>310</v>
      </c>
    </row>
    <row r="13" spans="1:6" x14ac:dyDescent="0.2">
      <c r="A13" t="s">
        <v>281</v>
      </c>
      <c r="B13" t="s">
        <v>18</v>
      </c>
      <c r="C13" t="s">
        <v>248</v>
      </c>
      <c r="D13" t="s">
        <v>308</v>
      </c>
      <c r="E13" t="s">
        <v>296</v>
      </c>
      <c r="F13" t="s">
        <v>316</v>
      </c>
    </row>
    <row r="14" spans="1:6" x14ac:dyDescent="0.2">
      <c r="A14" t="s">
        <v>281</v>
      </c>
      <c r="B14" t="s">
        <v>19</v>
      </c>
      <c r="C14" t="s">
        <v>247</v>
      </c>
      <c r="D14" t="s">
        <v>308</v>
      </c>
      <c r="E14" t="s">
        <v>296</v>
      </c>
      <c r="F14" t="s">
        <v>310</v>
      </c>
    </row>
    <row r="15" spans="1:6" x14ac:dyDescent="0.2">
      <c r="A15" t="s">
        <v>281</v>
      </c>
      <c r="B15" t="s">
        <v>20</v>
      </c>
      <c r="C15" t="s">
        <v>251</v>
      </c>
      <c r="D15" t="s">
        <v>308</v>
      </c>
      <c r="E15" t="s">
        <v>296</v>
      </c>
      <c r="F15" t="s">
        <v>317</v>
      </c>
    </row>
    <row r="16" spans="1:6" x14ac:dyDescent="0.2">
      <c r="A16" t="s">
        <v>281</v>
      </c>
      <c r="B16" t="s">
        <v>21</v>
      </c>
      <c r="C16" t="s">
        <v>250</v>
      </c>
      <c r="D16" t="s">
        <v>308</v>
      </c>
      <c r="E16" t="s">
        <v>296</v>
      </c>
      <c r="F16" t="s">
        <v>310</v>
      </c>
    </row>
    <row r="17" spans="1:6" x14ac:dyDescent="0.2">
      <c r="A17" t="s">
        <v>281</v>
      </c>
      <c r="B17" t="s">
        <v>279</v>
      </c>
      <c r="C17" t="s">
        <v>272</v>
      </c>
      <c r="D17" t="s">
        <v>308</v>
      </c>
      <c r="E17" t="s">
        <v>296</v>
      </c>
      <c r="F17" t="s">
        <v>318</v>
      </c>
    </row>
    <row r="18" spans="1:6" x14ac:dyDescent="0.2">
      <c r="A18" t="s">
        <v>281</v>
      </c>
      <c r="B18" t="s">
        <v>280</v>
      </c>
      <c r="C18" t="s">
        <v>253</v>
      </c>
      <c r="D18" t="s">
        <v>308</v>
      </c>
      <c r="E18" t="s">
        <v>296</v>
      </c>
      <c r="F18" t="s">
        <v>310</v>
      </c>
    </row>
    <row r="19" spans="1:6" x14ac:dyDescent="0.2">
      <c r="A19" t="s">
        <v>281</v>
      </c>
      <c r="B19" t="s">
        <v>22</v>
      </c>
      <c r="C19" t="s">
        <v>257</v>
      </c>
      <c r="D19" t="s">
        <v>308</v>
      </c>
      <c r="E19" t="s">
        <v>296</v>
      </c>
      <c r="F19" t="s">
        <v>319</v>
      </c>
    </row>
    <row r="20" spans="1:6" x14ac:dyDescent="0.2">
      <c r="A20" t="s">
        <v>281</v>
      </c>
      <c r="B20" t="s">
        <v>23</v>
      </c>
      <c r="C20" t="s">
        <v>256</v>
      </c>
      <c r="D20" t="s">
        <v>308</v>
      </c>
      <c r="E20" t="s">
        <v>296</v>
      </c>
      <c r="F20" t="s">
        <v>310</v>
      </c>
    </row>
    <row r="21" spans="1:6" x14ac:dyDescent="0.2">
      <c r="A21" t="s">
        <v>281</v>
      </c>
      <c r="B21" t="s">
        <v>24</v>
      </c>
      <c r="C21" t="s">
        <v>254</v>
      </c>
      <c r="D21" t="s">
        <v>308</v>
      </c>
      <c r="E21" t="s">
        <v>296</v>
      </c>
      <c r="F21" t="s">
        <v>320</v>
      </c>
    </row>
    <row r="22" spans="1:6" x14ac:dyDescent="0.2">
      <c r="A22" t="s">
        <v>281</v>
      </c>
      <c r="B22" t="s">
        <v>25</v>
      </c>
      <c r="C22" t="s">
        <v>259</v>
      </c>
      <c r="D22" t="s">
        <v>308</v>
      </c>
      <c r="E22" t="s">
        <v>296</v>
      </c>
      <c r="F22" t="s">
        <v>310</v>
      </c>
    </row>
    <row r="23" spans="1:6" x14ac:dyDescent="0.2">
      <c r="A23" t="s">
        <v>281</v>
      </c>
      <c r="B23" t="s">
        <v>26</v>
      </c>
      <c r="C23" t="s">
        <v>260</v>
      </c>
      <c r="D23" t="s">
        <v>308</v>
      </c>
      <c r="E23" t="s">
        <v>296</v>
      </c>
      <c r="F23" t="s">
        <v>321</v>
      </c>
    </row>
    <row r="24" spans="1:6" x14ac:dyDescent="0.2">
      <c r="A24" t="s">
        <v>281</v>
      </c>
      <c r="B24" t="s">
        <v>27</v>
      </c>
      <c r="C24" t="s">
        <v>262</v>
      </c>
      <c r="D24" t="s">
        <v>308</v>
      </c>
      <c r="E24" t="s">
        <v>296</v>
      </c>
      <c r="F24" t="s">
        <v>310</v>
      </c>
    </row>
    <row r="25" spans="1:6" x14ac:dyDescent="0.2">
      <c r="A25" t="s">
        <v>281</v>
      </c>
      <c r="B25" t="s">
        <v>28</v>
      </c>
      <c r="C25" t="s">
        <v>263</v>
      </c>
      <c r="D25" t="s">
        <v>308</v>
      </c>
      <c r="E25" t="s">
        <v>296</v>
      </c>
      <c r="F25" t="s">
        <v>322</v>
      </c>
    </row>
    <row r="26" spans="1:6" x14ac:dyDescent="0.2">
      <c r="A26" t="s">
        <v>281</v>
      </c>
      <c r="B26" t="s">
        <v>29</v>
      </c>
      <c r="C26" t="s">
        <v>265</v>
      </c>
      <c r="D26" t="s">
        <v>308</v>
      </c>
      <c r="E26" t="s">
        <v>296</v>
      </c>
      <c r="F26" t="s">
        <v>310</v>
      </c>
    </row>
    <row r="27" spans="1:6" x14ac:dyDescent="0.2">
      <c r="A27" t="s">
        <v>281</v>
      </c>
      <c r="B27" t="s">
        <v>30</v>
      </c>
      <c r="C27" t="s">
        <v>266</v>
      </c>
      <c r="D27" t="s">
        <v>308</v>
      </c>
      <c r="E27" t="s">
        <v>296</v>
      </c>
      <c r="F27" t="s">
        <v>323</v>
      </c>
    </row>
    <row r="28" spans="1:6" x14ac:dyDescent="0.2">
      <c r="A28" t="s">
        <v>281</v>
      </c>
      <c r="B28" t="s">
        <v>31</v>
      </c>
      <c r="C28" t="s">
        <v>268</v>
      </c>
      <c r="D28" t="s">
        <v>308</v>
      </c>
      <c r="E28" t="s">
        <v>296</v>
      </c>
      <c r="F28" t="s">
        <v>310</v>
      </c>
    </row>
    <row r="29" spans="1:6" x14ac:dyDescent="0.2">
      <c r="A29" t="s">
        <v>281</v>
      </c>
      <c r="B29" t="s">
        <v>32</v>
      </c>
      <c r="C29" t="s">
        <v>269</v>
      </c>
      <c r="D29" t="s">
        <v>308</v>
      </c>
      <c r="E29" t="s">
        <v>296</v>
      </c>
      <c r="F29" t="s">
        <v>324</v>
      </c>
    </row>
    <row r="30" spans="1:6" x14ac:dyDescent="0.2">
      <c r="A30" t="s">
        <v>281</v>
      </c>
      <c r="B30" t="s">
        <v>33</v>
      </c>
      <c r="C30" t="s">
        <v>271</v>
      </c>
      <c r="D30" t="s">
        <v>308</v>
      </c>
      <c r="E30" t="s">
        <v>296</v>
      </c>
      <c r="F30" t="s">
        <v>310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85669-FD0A-7E42-BBC5-762685037C0F}">
  <dimension ref="A1:G56"/>
  <sheetViews>
    <sheetView zoomScale="125" workbookViewId="0"/>
  </sheetViews>
  <sheetFormatPr baseColWidth="10" defaultRowHeight="15" x14ac:dyDescent="0.2"/>
  <cols>
    <col min="1" max="1" width="21" bestFit="1" customWidth="1"/>
    <col min="2" max="2" width="23.6640625" bestFit="1" customWidth="1"/>
    <col min="3" max="3" width="14.83203125" bestFit="1" customWidth="1"/>
    <col min="4" max="4" width="13.6640625" bestFit="1" customWidth="1"/>
    <col min="5" max="5" width="27.5" bestFit="1" customWidth="1"/>
    <col min="6" max="6" width="4.5" bestFit="1" customWidth="1"/>
    <col min="7" max="7" width="29" bestFit="1" customWidth="1"/>
  </cols>
  <sheetData>
    <row r="1" spans="1:7" x14ac:dyDescent="0.2">
      <c r="A1" t="s">
        <v>348</v>
      </c>
      <c r="B1" t="s">
        <v>6</v>
      </c>
      <c r="C1" t="s">
        <v>247</v>
      </c>
      <c r="D1" t="s">
        <v>230</v>
      </c>
      <c r="E1" t="s">
        <v>325</v>
      </c>
      <c r="F1" t="s">
        <v>296</v>
      </c>
      <c r="G1" t="s">
        <v>307</v>
      </c>
    </row>
    <row r="2" spans="1:7" x14ac:dyDescent="0.2">
      <c r="A2" t="s">
        <v>348</v>
      </c>
      <c r="B2" t="s">
        <v>7</v>
      </c>
      <c r="C2" t="s">
        <v>247</v>
      </c>
      <c r="D2" t="s">
        <v>229</v>
      </c>
      <c r="E2" t="s">
        <v>325</v>
      </c>
      <c r="F2" t="s">
        <v>296</v>
      </c>
      <c r="G2" t="s">
        <v>327</v>
      </c>
    </row>
    <row r="3" spans="1:7" x14ac:dyDescent="0.2">
      <c r="A3" t="s">
        <v>348</v>
      </c>
      <c r="B3" t="s">
        <v>8</v>
      </c>
      <c r="C3" t="s">
        <v>268</v>
      </c>
      <c r="D3" t="s">
        <v>233</v>
      </c>
      <c r="E3" t="s">
        <v>325</v>
      </c>
      <c r="F3" t="s">
        <v>296</v>
      </c>
      <c r="G3" t="s">
        <v>307</v>
      </c>
    </row>
    <row r="4" spans="1:7" x14ac:dyDescent="0.2">
      <c r="A4" t="s">
        <v>348</v>
      </c>
      <c r="B4" t="s">
        <v>9</v>
      </c>
      <c r="C4" t="s">
        <v>268</v>
      </c>
      <c r="D4" t="s">
        <v>232</v>
      </c>
      <c r="E4" t="s">
        <v>325</v>
      </c>
      <c r="F4" t="s">
        <v>296</v>
      </c>
      <c r="G4" t="s">
        <v>307</v>
      </c>
    </row>
    <row r="5" spans="1:7" x14ac:dyDescent="0.2">
      <c r="A5" t="s">
        <v>348</v>
      </c>
      <c r="B5" t="s">
        <v>10</v>
      </c>
      <c r="C5" t="s">
        <v>238</v>
      </c>
      <c r="D5" t="s">
        <v>236</v>
      </c>
      <c r="E5" t="s">
        <v>325</v>
      </c>
      <c r="F5" t="s">
        <v>296</v>
      </c>
      <c r="G5" t="s">
        <v>328</v>
      </c>
    </row>
    <row r="6" spans="1:7" x14ac:dyDescent="0.2">
      <c r="A6" t="s">
        <v>348</v>
      </c>
      <c r="B6" t="s">
        <v>11</v>
      </c>
      <c r="C6" t="s">
        <v>238</v>
      </c>
      <c r="D6" t="s">
        <v>235</v>
      </c>
      <c r="E6" t="s">
        <v>325</v>
      </c>
      <c r="F6" t="s">
        <v>296</v>
      </c>
      <c r="G6" t="s">
        <v>328</v>
      </c>
    </row>
    <row r="7" spans="1:7" x14ac:dyDescent="0.2">
      <c r="A7" t="s">
        <v>348</v>
      </c>
      <c r="B7" t="s">
        <v>12</v>
      </c>
      <c r="C7" t="s">
        <v>244</v>
      </c>
      <c r="D7" t="s">
        <v>239</v>
      </c>
      <c r="E7" t="s">
        <v>325</v>
      </c>
      <c r="F7" t="s">
        <v>296</v>
      </c>
      <c r="G7" t="s">
        <v>328</v>
      </c>
    </row>
    <row r="8" spans="1:7" x14ac:dyDescent="0.2">
      <c r="A8" t="s">
        <v>348</v>
      </c>
      <c r="B8" t="s">
        <v>13</v>
      </c>
      <c r="C8" t="s">
        <v>244</v>
      </c>
      <c r="D8" t="s">
        <v>238</v>
      </c>
      <c r="E8" t="s">
        <v>325</v>
      </c>
      <c r="F8" t="s">
        <v>296</v>
      </c>
      <c r="G8" t="s">
        <v>328</v>
      </c>
    </row>
    <row r="9" spans="1:7" x14ac:dyDescent="0.2">
      <c r="A9" t="s">
        <v>348</v>
      </c>
      <c r="B9" t="s">
        <v>14</v>
      </c>
      <c r="C9" t="s">
        <v>271</v>
      </c>
      <c r="D9" t="s">
        <v>242</v>
      </c>
      <c r="E9" t="s">
        <v>325</v>
      </c>
      <c r="F9" t="s">
        <v>296</v>
      </c>
      <c r="G9" t="s">
        <v>329</v>
      </c>
    </row>
    <row r="10" spans="1:7" x14ac:dyDescent="0.2">
      <c r="A10" t="s">
        <v>348</v>
      </c>
      <c r="B10" t="s">
        <v>15</v>
      </c>
      <c r="C10" t="s">
        <v>271</v>
      </c>
      <c r="D10" t="s">
        <v>241</v>
      </c>
      <c r="E10" t="s">
        <v>325</v>
      </c>
      <c r="F10" t="s">
        <v>296</v>
      </c>
      <c r="G10" t="s">
        <v>327</v>
      </c>
    </row>
    <row r="11" spans="1:7" x14ac:dyDescent="0.2">
      <c r="A11" t="s">
        <v>348</v>
      </c>
      <c r="B11" t="s">
        <v>16</v>
      </c>
      <c r="C11" t="s">
        <v>250</v>
      </c>
      <c r="D11" t="s">
        <v>245</v>
      </c>
      <c r="E11" t="s">
        <v>325</v>
      </c>
      <c r="F11" t="s">
        <v>296</v>
      </c>
      <c r="G11" t="s">
        <v>328</v>
      </c>
    </row>
    <row r="12" spans="1:7" x14ac:dyDescent="0.2">
      <c r="A12" t="s">
        <v>348</v>
      </c>
      <c r="B12" t="s">
        <v>17</v>
      </c>
      <c r="C12" t="s">
        <v>250</v>
      </c>
      <c r="D12" t="s">
        <v>244</v>
      </c>
      <c r="E12" t="s">
        <v>325</v>
      </c>
      <c r="F12" t="s">
        <v>296</v>
      </c>
      <c r="G12" t="s">
        <v>328</v>
      </c>
    </row>
    <row r="13" spans="1:7" x14ac:dyDescent="0.2">
      <c r="A13" t="s">
        <v>348</v>
      </c>
      <c r="B13" t="s">
        <v>18</v>
      </c>
      <c r="C13" t="s">
        <v>241</v>
      </c>
      <c r="D13" t="s">
        <v>248</v>
      </c>
      <c r="E13" t="s">
        <v>325</v>
      </c>
      <c r="F13" t="s">
        <v>296</v>
      </c>
      <c r="G13" t="s">
        <v>330</v>
      </c>
    </row>
    <row r="14" spans="1:7" x14ac:dyDescent="0.2">
      <c r="A14" t="s">
        <v>348</v>
      </c>
      <c r="B14" t="s">
        <v>19</v>
      </c>
      <c r="C14" t="s">
        <v>241</v>
      </c>
      <c r="D14" t="s">
        <v>247</v>
      </c>
      <c r="E14" t="s">
        <v>325</v>
      </c>
      <c r="F14" t="s">
        <v>296</v>
      </c>
      <c r="G14" t="s">
        <v>330</v>
      </c>
    </row>
    <row r="15" spans="1:7" x14ac:dyDescent="0.2">
      <c r="A15" t="s">
        <v>348</v>
      </c>
      <c r="B15" t="s">
        <v>20</v>
      </c>
      <c r="C15" t="s">
        <v>265</v>
      </c>
      <c r="D15" t="s">
        <v>251</v>
      </c>
      <c r="E15" t="s">
        <v>325</v>
      </c>
      <c r="F15" t="s">
        <v>296</v>
      </c>
      <c r="G15" t="s">
        <v>328</v>
      </c>
    </row>
    <row r="16" spans="1:7" x14ac:dyDescent="0.2">
      <c r="A16" t="s">
        <v>348</v>
      </c>
      <c r="B16" t="s">
        <v>21</v>
      </c>
      <c r="C16" t="s">
        <v>265</v>
      </c>
      <c r="D16" t="s">
        <v>250</v>
      </c>
      <c r="E16" t="s">
        <v>325</v>
      </c>
      <c r="F16" t="s">
        <v>296</v>
      </c>
      <c r="G16" t="s">
        <v>328</v>
      </c>
    </row>
    <row r="17" spans="1:7" x14ac:dyDescent="0.2">
      <c r="A17" t="s">
        <v>348</v>
      </c>
      <c r="B17" t="s">
        <v>22</v>
      </c>
      <c r="C17" t="s">
        <v>232</v>
      </c>
      <c r="D17" t="s">
        <v>257</v>
      </c>
      <c r="E17" t="s">
        <v>325</v>
      </c>
      <c r="F17" t="s">
        <v>296</v>
      </c>
      <c r="G17" t="s">
        <v>331</v>
      </c>
    </row>
    <row r="18" spans="1:7" x14ac:dyDescent="0.2">
      <c r="A18" t="s">
        <v>348</v>
      </c>
      <c r="B18" t="s">
        <v>23</v>
      </c>
      <c r="C18" t="s">
        <v>232</v>
      </c>
      <c r="D18" t="s">
        <v>256</v>
      </c>
      <c r="E18" t="s">
        <v>325</v>
      </c>
      <c r="F18" t="s">
        <v>296</v>
      </c>
      <c r="G18" t="s">
        <v>331</v>
      </c>
    </row>
    <row r="19" spans="1:7" x14ac:dyDescent="0.2">
      <c r="A19" t="s">
        <v>348</v>
      </c>
      <c r="B19" t="s">
        <v>24</v>
      </c>
      <c r="C19" t="s">
        <v>235</v>
      </c>
      <c r="D19" t="s">
        <v>254</v>
      </c>
      <c r="E19" t="s">
        <v>325</v>
      </c>
      <c r="F19" t="s">
        <v>296</v>
      </c>
      <c r="G19" t="s">
        <v>328</v>
      </c>
    </row>
    <row r="20" spans="1:7" x14ac:dyDescent="0.2">
      <c r="A20" t="s">
        <v>348</v>
      </c>
      <c r="B20" t="s">
        <v>25</v>
      </c>
      <c r="C20" t="s">
        <v>235</v>
      </c>
      <c r="D20" t="s">
        <v>259</v>
      </c>
      <c r="E20" t="s">
        <v>325</v>
      </c>
      <c r="F20" t="s">
        <v>296</v>
      </c>
      <c r="G20" t="s">
        <v>328</v>
      </c>
    </row>
    <row r="21" spans="1:7" x14ac:dyDescent="0.2">
      <c r="A21" t="s">
        <v>348</v>
      </c>
      <c r="B21" t="s">
        <v>26</v>
      </c>
      <c r="C21" t="s">
        <v>232</v>
      </c>
      <c r="D21" t="s">
        <v>260</v>
      </c>
      <c r="E21" t="s">
        <v>325</v>
      </c>
      <c r="F21" t="s">
        <v>296</v>
      </c>
      <c r="G21" t="s">
        <v>331</v>
      </c>
    </row>
    <row r="22" spans="1:7" x14ac:dyDescent="0.2">
      <c r="A22" t="s">
        <v>348</v>
      </c>
      <c r="B22" t="s">
        <v>27</v>
      </c>
      <c r="C22" t="s">
        <v>232</v>
      </c>
      <c r="D22" t="s">
        <v>262</v>
      </c>
      <c r="E22" t="s">
        <v>325</v>
      </c>
      <c r="F22" t="s">
        <v>296</v>
      </c>
      <c r="G22" t="s">
        <v>331</v>
      </c>
    </row>
    <row r="23" spans="1:7" x14ac:dyDescent="0.2">
      <c r="A23" t="s">
        <v>348</v>
      </c>
      <c r="B23" t="s">
        <v>28</v>
      </c>
      <c r="C23" t="s">
        <v>253</v>
      </c>
      <c r="D23" t="s">
        <v>263</v>
      </c>
      <c r="E23" t="s">
        <v>325</v>
      </c>
      <c r="F23" t="s">
        <v>296</v>
      </c>
      <c r="G23" t="s">
        <v>328</v>
      </c>
    </row>
    <row r="24" spans="1:7" x14ac:dyDescent="0.2">
      <c r="A24" t="s">
        <v>348</v>
      </c>
      <c r="B24" t="s">
        <v>29</v>
      </c>
      <c r="C24" t="s">
        <v>253</v>
      </c>
      <c r="D24" t="s">
        <v>265</v>
      </c>
      <c r="E24" t="s">
        <v>325</v>
      </c>
      <c r="F24" t="s">
        <v>296</v>
      </c>
      <c r="G24" t="s">
        <v>328</v>
      </c>
    </row>
    <row r="25" spans="1:7" x14ac:dyDescent="0.2">
      <c r="A25" t="s">
        <v>348</v>
      </c>
      <c r="B25" t="s">
        <v>30</v>
      </c>
      <c r="C25" t="s">
        <v>229</v>
      </c>
      <c r="D25" t="s">
        <v>266</v>
      </c>
      <c r="E25" t="s">
        <v>325</v>
      </c>
      <c r="F25" t="s">
        <v>296</v>
      </c>
      <c r="G25" t="s">
        <v>332</v>
      </c>
    </row>
    <row r="26" spans="1:7" x14ac:dyDescent="0.2">
      <c r="A26" t="s">
        <v>348</v>
      </c>
      <c r="B26" t="s">
        <v>31</v>
      </c>
      <c r="C26" t="s">
        <v>229</v>
      </c>
      <c r="D26" t="s">
        <v>268</v>
      </c>
      <c r="E26" t="s">
        <v>325</v>
      </c>
      <c r="F26" t="s">
        <v>296</v>
      </c>
      <c r="G26" t="s">
        <v>332</v>
      </c>
    </row>
    <row r="27" spans="1:7" x14ac:dyDescent="0.2">
      <c r="A27" t="s">
        <v>348</v>
      </c>
      <c r="B27" t="s">
        <v>32</v>
      </c>
      <c r="C27" t="s">
        <v>259</v>
      </c>
      <c r="D27" t="s">
        <v>269</v>
      </c>
      <c r="E27" t="s">
        <v>325</v>
      </c>
      <c r="F27" t="s">
        <v>296</v>
      </c>
      <c r="G27" t="s">
        <v>328</v>
      </c>
    </row>
    <row r="28" spans="1:7" x14ac:dyDescent="0.2">
      <c r="A28" t="s">
        <v>348</v>
      </c>
      <c r="B28" t="s">
        <v>33</v>
      </c>
      <c r="C28" t="s">
        <v>259</v>
      </c>
      <c r="D28" t="s">
        <v>271</v>
      </c>
      <c r="E28" t="s">
        <v>325</v>
      </c>
      <c r="F28" t="s">
        <v>296</v>
      </c>
      <c r="G28" t="s">
        <v>328</v>
      </c>
    </row>
    <row r="29" spans="1:7" x14ac:dyDescent="0.2">
      <c r="A29" t="s">
        <v>348</v>
      </c>
      <c r="B29" t="s">
        <v>6</v>
      </c>
      <c r="C29" t="s">
        <v>247</v>
      </c>
      <c r="D29" t="s">
        <v>230</v>
      </c>
      <c r="E29" t="s">
        <v>326</v>
      </c>
      <c r="F29" t="s">
        <v>296</v>
      </c>
      <c r="G29" s="25">
        <v>1</v>
      </c>
    </row>
    <row r="30" spans="1:7" x14ac:dyDescent="0.2">
      <c r="A30" t="s">
        <v>348</v>
      </c>
      <c r="B30" t="s">
        <v>7</v>
      </c>
      <c r="C30" t="s">
        <v>247</v>
      </c>
      <c r="D30" t="s">
        <v>229</v>
      </c>
      <c r="E30" t="s">
        <v>326</v>
      </c>
      <c r="F30" t="s">
        <v>296</v>
      </c>
      <c r="G30" s="25">
        <v>1</v>
      </c>
    </row>
    <row r="31" spans="1:7" x14ac:dyDescent="0.2">
      <c r="A31" t="s">
        <v>348</v>
      </c>
      <c r="B31" t="s">
        <v>8</v>
      </c>
      <c r="C31" t="s">
        <v>268</v>
      </c>
      <c r="D31" t="s">
        <v>233</v>
      </c>
      <c r="E31" t="s">
        <v>326</v>
      </c>
      <c r="F31" t="s">
        <v>296</v>
      </c>
      <c r="G31" s="25">
        <v>1</v>
      </c>
    </row>
    <row r="32" spans="1:7" x14ac:dyDescent="0.2">
      <c r="A32" t="s">
        <v>348</v>
      </c>
      <c r="B32" t="s">
        <v>9</v>
      </c>
      <c r="C32" t="s">
        <v>268</v>
      </c>
      <c r="D32" t="s">
        <v>232</v>
      </c>
      <c r="E32" t="s">
        <v>326</v>
      </c>
      <c r="F32" t="s">
        <v>296</v>
      </c>
      <c r="G32" s="25">
        <v>1</v>
      </c>
    </row>
    <row r="33" spans="1:7" x14ac:dyDescent="0.2">
      <c r="A33" t="s">
        <v>348</v>
      </c>
      <c r="B33" t="s">
        <v>10</v>
      </c>
      <c r="C33" t="s">
        <v>238</v>
      </c>
      <c r="D33" t="s">
        <v>236</v>
      </c>
      <c r="E33" t="s">
        <v>326</v>
      </c>
      <c r="F33" t="s">
        <v>296</v>
      </c>
      <c r="G33" s="25">
        <v>1</v>
      </c>
    </row>
    <row r="34" spans="1:7" x14ac:dyDescent="0.2">
      <c r="A34" t="s">
        <v>348</v>
      </c>
      <c r="B34" t="s">
        <v>11</v>
      </c>
      <c r="C34" t="s">
        <v>238</v>
      </c>
      <c r="D34" t="s">
        <v>235</v>
      </c>
      <c r="E34" t="s">
        <v>326</v>
      </c>
      <c r="F34" t="s">
        <v>296</v>
      </c>
      <c r="G34" s="25">
        <v>1</v>
      </c>
    </row>
    <row r="35" spans="1:7" x14ac:dyDescent="0.2">
      <c r="A35" t="s">
        <v>348</v>
      </c>
      <c r="B35" t="s">
        <v>12</v>
      </c>
      <c r="C35" t="s">
        <v>244</v>
      </c>
      <c r="D35" t="s">
        <v>239</v>
      </c>
      <c r="E35" t="s">
        <v>326</v>
      </c>
      <c r="F35" t="s">
        <v>296</v>
      </c>
      <c r="G35" s="25">
        <v>1</v>
      </c>
    </row>
    <row r="36" spans="1:7" x14ac:dyDescent="0.2">
      <c r="A36" t="s">
        <v>348</v>
      </c>
      <c r="B36" t="s">
        <v>13</v>
      </c>
      <c r="C36" t="s">
        <v>244</v>
      </c>
      <c r="D36" t="s">
        <v>238</v>
      </c>
      <c r="E36" t="s">
        <v>326</v>
      </c>
      <c r="F36" t="s">
        <v>296</v>
      </c>
      <c r="G36" s="25">
        <v>1</v>
      </c>
    </row>
    <row r="37" spans="1:7" x14ac:dyDescent="0.2">
      <c r="A37" t="s">
        <v>348</v>
      </c>
      <c r="B37" t="s">
        <v>14</v>
      </c>
      <c r="C37" t="s">
        <v>271</v>
      </c>
      <c r="D37" t="s">
        <v>242</v>
      </c>
      <c r="E37" t="s">
        <v>326</v>
      </c>
      <c r="F37" t="s">
        <v>296</v>
      </c>
      <c r="G37" s="25">
        <v>1</v>
      </c>
    </row>
    <row r="38" spans="1:7" x14ac:dyDescent="0.2">
      <c r="A38" t="s">
        <v>348</v>
      </c>
      <c r="B38" t="s">
        <v>15</v>
      </c>
      <c r="C38" t="s">
        <v>271</v>
      </c>
      <c r="D38" t="s">
        <v>241</v>
      </c>
      <c r="E38" t="s">
        <v>326</v>
      </c>
      <c r="F38" t="s">
        <v>296</v>
      </c>
      <c r="G38" s="25">
        <v>1</v>
      </c>
    </row>
    <row r="39" spans="1:7" x14ac:dyDescent="0.2">
      <c r="A39" t="s">
        <v>348</v>
      </c>
      <c r="B39" t="s">
        <v>16</v>
      </c>
      <c r="C39" t="s">
        <v>250</v>
      </c>
      <c r="D39" t="s">
        <v>245</v>
      </c>
      <c r="E39" t="s">
        <v>326</v>
      </c>
      <c r="F39" t="s">
        <v>296</v>
      </c>
      <c r="G39" s="25">
        <v>1</v>
      </c>
    </row>
    <row r="40" spans="1:7" x14ac:dyDescent="0.2">
      <c r="A40" t="s">
        <v>348</v>
      </c>
      <c r="B40" t="s">
        <v>17</v>
      </c>
      <c r="C40" t="s">
        <v>250</v>
      </c>
      <c r="D40" t="s">
        <v>244</v>
      </c>
      <c r="E40" t="s">
        <v>326</v>
      </c>
      <c r="F40" t="s">
        <v>296</v>
      </c>
      <c r="G40" s="25">
        <v>1</v>
      </c>
    </row>
    <row r="41" spans="1:7" x14ac:dyDescent="0.2">
      <c r="A41" t="s">
        <v>348</v>
      </c>
      <c r="B41" t="s">
        <v>18</v>
      </c>
      <c r="C41" t="s">
        <v>241</v>
      </c>
      <c r="D41" t="s">
        <v>248</v>
      </c>
      <c r="E41" t="s">
        <v>326</v>
      </c>
      <c r="F41" t="s">
        <v>296</v>
      </c>
      <c r="G41" s="25">
        <v>1</v>
      </c>
    </row>
    <row r="42" spans="1:7" x14ac:dyDescent="0.2">
      <c r="A42" t="s">
        <v>348</v>
      </c>
      <c r="B42" t="s">
        <v>19</v>
      </c>
      <c r="C42" t="s">
        <v>241</v>
      </c>
      <c r="D42" t="s">
        <v>247</v>
      </c>
      <c r="E42" t="s">
        <v>326</v>
      </c>
      <c r="F42" t="s">
        <v>296</v>
      </c>
      <c r="G42" s="25">
        <v>1</v>
      </c>
    </row>
    <row r="43" spans="1:7" x14ac:dyDescent="0.2">
      <c r="A43" t="s">
        <v>348</v>
      </c>
      <c r="B43" t="s">
        <v>20</v>
      </c>
      <c r="C43" t="s">
        <v>265</v>
      </c>
      <c r="D43" t="s">
        <v>251</v>
      </c>
      <c r="E43" t="s">
        <v>326</v>
      </c>
      <c r="F43" t="s">
        <v>296</v>
      </c>
      <c r="G43" s="25">
        <v>1</v>
      </c>
    </row>
    <row r="44" spans="1:7" x14ac:dyDescent="0.2">
      <c r="A44" t="s">
        <v>348</v>
      </c>
      <c r="B44" t="s">
        <v>21</v>
      </c>
      <c r="C44" t="s">
        <v>265</v>
      </c>
      <c r="D44" t="s">
        <v>250</v>
      </c>
      <c r="E44" t="s">
        <v>326</v>
      </c>
      <c r="F44" t="s">
        <v>296</v>
      </c>
      <c r="G44" s="25">
        <v>1</v>
      </c>
    </row>
    <row r="45" spans="1:7" x14ac:dyDescent="0.2">
      <c r="A45" t="s">
        <v>348</v>
      </c>
      <c r="B45" t="s">
        <v>22</v>
      </c>
      <c r="C45" t="s">
        <v>232</v>
      </c>
      <c r="D45" t="s">
        <v>257</v>
      </c>
      <c r="E45" t="s">
        <v>326</v>
      </c>
      <c r="F45" t="s">
        <v>296</v>
      </c>
      <c r="G45" s="25">
        <v>1</v>
      </c>
    </row>
    <row r="46" spans="1:7" x14ac:dyDescent="0.2">
      <c r="A46" t="s">
        <v>348</v>
      </c>
      <c r="B46" t="s">
        <v>23</v>
      </c>
      <c r="C46" t="s">
        <v>232</v>
      </c>
      <c r="D46" t="s">
        <v>256</v>
      </c>
      <c r="E46" t="s">
        <v>326</v>
      </c>
      <c r="F46" t="s">
        <v>296</v>
      </c>
      <c r="G46" s="25">
        <v>1</v>
      </c>
    </row>
    <row r="47" spans="1:7" x14ac:dyDescent="0.2">
      <c r="A47" t="s">
        <v>348</v>
      </c>
      <c r="B47" t="s">
        <v>24</v>
      </c>
      <c r="C47" t="s">
        <v>235</v>
      </c>
      <c r="D47" t="s">
        <v>254</v>
      </c>
      <c r="E47" t="s">
        <v>326</v>
      </c>
      <c r="F47" t="s">
        <v>296</v>
      </c>
      <c r="G47" s="25">
        <v>1</v>
      </c>
    </row>
    <row r="48" spans="1:7" x14ac:dyDescent="0.2">
      <c r="A48" t="s">
        <v>348</v>
      </c>
      <c r="B48" t="s">
        <v>25</v>
      </c>
      <c r="C48" t="s">
        <v>235</v>
      </c>
      <c r="D48" t="s">
        <v>259</v>
      </c>
      <c r="E48" t="s">
        <v>326</v>
      </c>
      <c r="F48" t="s">
        <v>296</v>
      </c>
      <c r="G48" s="25">
        <v>1</v>
      </c>
    </row>
    <row r="49" spans="1:7" x14ac:dyDescent="0.2">
      <c r="A49" t="s">
        <v>348</v>
      </c>
      <c r="B49" t="s">
        <v>26</v>
      </c>
      <c r="C49" t="s">
        <v>232</v>
      </c>
      <c r="D49" t="s">
        <v>260</v>
      </c>
      <c r="E49" t="s">
        <v>326</v>
      </c>
      <c r="F49" t="s">
        <v>296</v>
      </c>
      <c r="G49" s="25">
        <v>1</v>
      </c>
    </row>
    <row r="50" spans="1:7" x14ac:dyDescent="0.2">
      <c r="A50" t="s">
        <v>348</v>
      </c>
      <c r="B50" t="s">
        <v>27</v>
      </c>
      <c r="C50" t="s">
        <v>232</v>
      </c>
      <c r="D50" t="s">
        <v>262</v>
      </c>
      <c r="E50" t="s">
        <v>326</v>
      </c>
      <c r="F50" t="s">
        <v>296</v>
      </c>
      <c r="G50" s="25">
        <v>1</v>
      </c>
    </row>
    <row r="51" spans="1:7" x14ac:dyDescent="0.2">
      <c r="A51" t="s">
        <v>348</v>
      </c>
      <c r="B51" t="s">
        <v>28</v>
      </c>
      <c r="C51" t="s">
        <v>253</v>
      </c>
      <c r="D51" t="s">
        <v>263</v>
      </c>
      <c r="E51" t="s">
        <v>326</v>
      </c>
      <c r="F51" t="s">
        <v>296</v>
      </c>
      <c r="G51" s="25">
        <v>1</v>
      </c>
    </row>
    <row r="52" spans="1:7" x14ac:dyDescent="0.2">
      <c r="A52" t="s">
        <v>348</v>
      </c>
      <c r="B52" t="s">
        <v>29</v>
      </c>
      <c r="C52" t="s">
        <v>253</v>
      </c>
      <c r="D52" t="s">
        <v>265</v>
      </c>
      <c r="E52" t="s">
        <v>326</v>
      </c>
      <c r="F52" t="s">
        <v>296</v>
      </c>
      <c r="G52" s="25">
        <v>1</v>
      </c>
    </row>
    <row r="53" spans="1:7" x14ac:dyDescent="0.2">
      <c r="A53" t="s">
        <v>348</v>
      </c>
      <c r="B53" t="s">
        <v>30</v>
      </c>
      <c r="C53" t="s">
        <v>229</v>
      </c>
      <c r="D53" t="s">
        <v>266</v>
      </c>
      <c r="E53" t="s">
        <v>326</v>
      </c>
      <c r="F53" t="s">
        <v>296</v>
      </c>
      <c r="G53" s="25">
        <v>1</v>
      </c>
    </row>
    <row r="54" spans="1:7" x14ac:dyDescent="0.2">
      <c r="A54" t="s">
        <v>348</v>
      </c>
      <c r="B54" t="s">
        <v>31</v>
      </c>
      <c r="C54" t="s">
        <v>229</v>
      </c>
      <c r="D54" t="s">
        <v>268</v>
      </c>
      <c r="E54" t="s">
        <v>326</v>
      </c>
      <c r="F54" t="s">
        <v>296</v>
      </c>
      <c r="G54" s="25">
        <v>1</v>
      </c>
    </row>
    <row r="55" spans="1:7" x14ac:dyDescent="0.2">
      <c r="A55" t="s">
        <v>348</v>
      </c>
      <c r="B55" t="s">
        <v>32</v>
      </c>
      <c r="C55" t="s">
        <v>259</v>
      </c>
      <c r="D55" t="s">
        <v>269</v>
      </c>
      <c r="E55" t="s">
        <v>326</v>
      </c>
      <c r="F55" t="s">
        <v>296</v>
      </c>
      <c r="G55" s="25">
        <v>1</v>
      </c>
    </row>
    <row r="56" spans="1:7" x14ac:dyDescent="0.2">
      <c r="A56" t="s">
        <v>348</v>
      </c>
      <c r="B56" t="s">
        <v>33</v>
      </c>
      <c r="C56" t="s">
        <v>259</v>
      </c>
      <c r="D56" t="s">
        <v>271</v>
      </c>
      <c r="E56" t="s">
        <v>326</v>
      </c>
      <c r="F56" t="s">
        <v>296</v>
      </c>
      <c r="G56" s="25">
        <v>1</v>
      </c>
    </row>
  </sheetData>
  <sortState xmlns:xlrd2="http://schemas.microsoft.com/office/spreadsheetml/2017/richdata2" ref="A2:G56">
    <sortCondition ref="E2:E56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23139-2022-A74B-92D7-C9145AD2DB78}">
  <dimension ref="A1:O5"/>
  <sheetViews>
    <sheetView zoomScale="140" workbookViewId="0">
      <selection activeCell="J21" sqref="J21"/>
    </sheetView>
  </sheetViews>
  <sheetFormatPr baseColWidth="10" defaultRowHeight="15" x14ac:dyDescent="0.2"/>
  <cols>
    <col min="1" max="1" width="33.83203125" bestFit="1" customWidth="1"/>
    <col min="2" max="6" width="16.83203125" bestFit="1" customWidth="1"/>
    <col min="7" max="7" width="7.5" bestFit="1" customWidth="1"/>
    <col min="8" max="8" width="11.83203125" bestFit="1" customWidth="1"/>
    <col min="10" max="10" width="42.6640625" bestFit="1" customWidth="1"/>
    <col min="12" max="12" width="42.1640625" bestFit="1" customWidth="1"/>
    <col min="13" max="13" width="13" bestFit="1" customWidth="1"/>
    <col min="14" max="14" width="33.83203125" bestFit="1" customWidth="1"/>
    <col min="15" max="15" width="33.83203125" customWidth="1"/>
    <col min="16" max="16" width="17" bestFit="1" customWidth="1"/>
    <col min="17" max="17" width="33.83203125" bestFit="1" customWidth="1"/>
  </cols>
  <sheetData>
    <row r="1" spans="1:15" x14ac:dyDescent="0.2">
      <c r="A1" t="s">
        <v>349</v>
      </c>
      <c r="B1" t="s">
        <v>350</v>
      </c>
      <c r="C1" t="s">
        <v>351</v>
      </c>
      <c r="D1" t="s">
        <v>352</v>
      </c>
      <c r="E1" t="s">
        <v>353</v>
      </c>
      <c r="K1" t="s">
        <v>291</v>
      </c>
      <c r="L1" t="s">
        <v>290</v>
      </c>
      <c r="M1" t="s">
        <v>292</v>
      </c>
    </row>
    <row r="2" spans="1:15" x14ac:dyDescent="0.2">
      <c r="A2" t="s">
        <v>343</v>
      </c>
      <c r="B2" t="s">
        <v>294</v>
      </c>
      <c r="C2" t="s">
        <v>339</v>
      </c>
      <c r="D2" t="s">
        <v>293</v>
      </c>
      <c r="E2" t="s">
        <v>340</v>
      </c>
      <c r="F2" t="s">
        <v>294</v>
      </c>
      <c r="G2" t="s">
        <v>293</v>
      </c>
      <c r="H2" t="s">
        <v>295</v>
      </c>
      <c r="I2" t="s">
        <v>296</v>
      </c>
      <c r="J2" t="s">
        <v>4</v>
      </c>
      <c r="K2" t="s">
        <v>286</v>
      </c>
      <c r="L2" t="s">
        <v>287</v>
      </c>
    </row>
    <row r="3" spans="1:15" x14ac:dyDescent="0.2">
      <c r="A3" t="s">
        <v>344</v>
      </c>
      <c r="B3" t="s">
        <v>294</v>
      </c>
      <c r="C3" t="s">
        <v>304</v>
      </c>
      <c r="D3" t="s">
        <v>293</v>
      </c>
      <c r="E3" t="s">
        <v>305</v>
      </c>
      <c r="F3" t="s">
        <v>294</v>
      </c>
      <c r="G3" t="s">
        <v>293</v>
      </c>
      <c r="H3" t="s">
        <v>297</v>
      </c>
      <c r="I3" t="s">
        <v>296</v>
      </c>
      <c r="J3" t="str">
        <f>N3&amp;model!N2&amp;Model_parameters!O3</f>
        <v>{"type": "date_time", "data": "2019-01-08T00:00:00"}</v>
      </c>
      <c r="K3" t="s">
        <v>286</v>
      </c>
      <c r="L3" t="s">
        <v>288</v>
      </c>
      <c r="N3" t="s">
        <v>355</v>
      </c>
      <c r="O3" t="s">
        <v>356</v>
      </c>
    </row>
    <row r="4" spans="1:15" x14ac:dyDescent="0.2">
      <c r="A4" t="s">
        <v>345</v>
      </c>
      <c r="B4" t="s">
        <v>294</v>
      </c>
      <c r="C4" t="s">
        <v>291</v>
      </c>
      <c r="D4" t="s">
        <v>293</v>
      </c>
      <c r="E4" t="s">
        <v>286</v>
      </c>
      <c r="F4" t="s">
        <v>294</v>
      </c>
      <c r="G4" t="s">
        <v>293</v>
      </c>
      <c r="H4" t="s">
        <v>298</v>
      </c>
      <c r="I4" t="s">
        <v>296</v>
      </c>
      <c r="J4" t="str">
        <f>N3&amp;model!M2&amp;Model_parameters!O3</f>
        <v>{"type": "date_time", "data": "2019-01-01T00:00:00"}</v>
      </c>
      <c r="K4" t="s">
        <v>286</v>
      </c>
      <c r="L4" t="s">
        <v>289</v>
      </c>
    </row>
    <row r="5" spans="1:15" x14ac:dyDescent="0.2">
      <c r="A5" t="s">
        <v>346</v>
      </c>
      <c r="B5" t="s">
        <v>339</v>
      </c>
      <c r="C5" t="s">
        <v>341</v>
      </c>
      <c r="D5" t="s">
        <v>340</v>
      </c>
      <c r="E5" t="s">
        <v>342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1D254-3C38-5042-B138-059C033BCD0B}">
  <dimension ref="A1:H2"/>
  <sheetViews>
    <sheetView zoomScale="150" workbookViewId="0">
      <selection activeCell="E1" sqref="E1"/>
    </sheetView>
  </sheetViews>
  <sheetFormatPr baseColWidth="10" defaultRowHeight="15" x14ac:dyDescent="0.2"/>
  <cols>
    <col min="1" max="1" width="13.1640625" bestFit="1" customWidth="1"/>
    <col min="3" max="3" width="9" bestFit="1" customWidth="1"/>
    <col min="4" max="4" width="4.5" bestFit="1" customWidth="1"/>
    <col min="5" max="5" width="27.1640625" bestFit="1" customWidth="1"/>
    <col min="6" max="6" width="27.1640625" customWidth="1"/>
    <col min="7" max="7" width="26.1640625" bestFit="1" customWidth="1"/>
  </cols>
  <sheetData>
    <row r="1" spans="1:8" x14ac:dyDescent="0.2">
      <c r="A1" t="s">
        <v>304</v>
      </c>
      <c r="B1" t="s">
        <v>305</v>
      </c>
      <c r="C1" t="s">
        <v>306</v>
      </c>
      <c r="D1" t="s">
        <v>296</v>
      </c>
      <c r="E1" t="str">
        <f>G2&amp;model!O2&amp;H2</f>
        <v>{"type": "duration", "data": "1h"}</v>
      </c>
    </row>
    <row r="2" spans="1:8" x14ac:dyDescent="0.2">
      <c r="G2" t="s">
        <v>357</v>
      </c>
      <c r="H2" t="s">
        <v>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model</vt:lpstr>
      <vt:lpstr>Cost_of_electricity</vt:lpstr>
      <vt:lpstr>Units</vt:lpstr>
      <vt:lpstr>Unit_parameters</vt:lpstr>
      <vt:lpstr>Unit_node_node_parameters</vt:lpstr>
      <vt:lpstr>Nodes</vt:lpstr>
      <vt:lpstr>node_parameter_values</vt:lpstr>
      <vt:lpstr>Connections</vt:lpstr>
      <vt:lpstr>Connection_parameters_from</vt:lpstr>
      <vt:lpstr>Connection_parameters</vt:lpstr>
      <vt:lpstr>Model_parameters</vt:lpstr>
      <vt:lpstr>Resolution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2021-06-22T06:45:55Z</dcterms:created>
  <dcterms:modified xsi:type="dcterms:W3CDTF">2022-05-30T09:45:50Z</dcterms:modified>
</cp:coreProperties>
</file>