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2.xml" ContentType="application/vnd.openxmlformats-officedocument.spreadsheetml.chartsheet+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heets/sheet1.xml" ContentType="application/vnd.openxmlformats-officedocument.spreadsheetml.chartsheet+xml"/>
  <Override PartName="/xl/queryTables/queryTable1.xml" ContentType="application/vnd.openxmlformats-officedocument.spreadsheetml.queryTable+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nnections.xml" ContentType="application/vnd.openxmlformats-officedocument.spreadsheetml.connection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hidePivotFieldList="1" defaultThemeVersion="124226"/>
  <mc:AlternateContent xmlns:mc="http://schemas.openxmlformats.org/markup-compatibility/2006">
    <mc:Choice Requires="x15">
      <x15ac:absPath xmlns:x15ac="http://schemas.microsoft.com/office/spreadsheetml/2010/11/ac" url="K:\Climate_Indicators.Lamie.LEX\INDICATORS\Cold-Related Deaths\data\"/>
    </mc:Choice>
  </mc:AlternateContent>
  <xr:revisionPtr revIDLastSave="0" documentId="13_ncr:1_{38E181C2-778F-4363-8473-3C210178677B}" xr6:coauthVersionLast="43" xr6:coauthVersionMax="43" xr10:uidLastSave="{00000000-0000-0000-0000-000000000000}"/>
  <bookViews>
    <workbookView xWindow="-120" yWindow="-120" windowWidth="29040" windowHeight="15840" tabRatio="859" activeTab="7" xr2:uid="{00000000-000D-0000-FFFF-FFFF00000000}"/>
  </bookViews>
  <sheets>
    <sheet name="Figure 1" sheetId="20" r:id="rId1"/>
    <sheet name="Figure TD-1" sheetId="30" r:id="rId2"/>
    <sheet name="Data for Figure 1" sheetId="21" r:id="rId3"/>
    <sheet name="Data for Figure TD-1" sheetId="29" r:id="rId4"/>
    <sheet name="Methods and Notes" sheetId="11" r:id="rId5"/>
    <sheet name="Calculations" sheetId="15" r:id="rId6"/>
    <sheet name="Contributing cause data - CDC" sheetId="28" r:id="rId7"/>
    <sheet name="Underlying deaths 1979-1998" sheetId="33" r:id="rId8"/>
    <sheet name="Underlying deaths 1999-2016" sheetId="32" r:id="rId9"/>
  </sheets>
  <definedNames>
    <definedName name="Compressed_Mortality__1979_1998" localSheetId="7">'Underlying deaths 1979-1998'!$A$1:$G$59</definedName>
    <definedName name="Compressed_Mortality__1999_2016" localSheetId="8">'Underlying deaths 1999-2016'!$A$1:$G$82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6" i="15" l="1"/>
  <c r="P6" i="15" s="1"/>
  <c r="C3" i="29" l="1"/>
  <c r="C4" i="29"/>
  <c r="C5" i="29"/>
  <c r="C6" i="29"/>
  <c r="C7" i="29"/>
  <c r="C8" i="29"/>
  <c r="C9" i="29"/>
  <c r="C10" i="29"/>
  <c r="C11" i="29"/>
  <c r="C12" i="29"/>
  <c r="C13" i="29"/>
  <c r="C2" i="29"/>
  <c r="F45" i="15" l="1"/>
  <c r="F28" i="15"/>
  <c r="F29" i="15"/>
  <c r="F30" i="15"/>
  <c r="F31" i="15"/>
  <c r="F32" i="15"/>
  <c r="F33" i="15"/>
  <c r="F34" i="15"/>
  <c r="F35" i="15"/>
  <c r="F36" i="15"/>
  <c r="F37" i="15"/>
  <c r="F38" i="15"/>
  <c r="F39" i="15"/>
  <c r="F40" i="15"/>
  <c r="F41" i="15"/>
  <c r="F42" i="15"/>
  <c r="F43" i="15"/>
  <c r="F44" i="15"/>
  <c r="N22" i="15"/>
  <c r="P22" i="15" s="1"/>
  <c r="Q22" i="15" s="1"/>
  <c r="N7" i="15"/>
  <c r="N8" i="15"/>
  <c r="N9" i="15"/>
  <c r="N10" i="15"/>
  <c r="N11" i="15"/>
  <c r="N12" i="15"/>
  <c r="N13" i="15"/>
  <c r="N14" i="15"/>
  <c r="N15" i="15"/>
  <c r="N16" i="15"/>
  <c r="N17" i="15"/>
  <c r="N18" i="15"/>
  <c r="N19" i="15"/>
  <c r="N20" i="15"/>
  <c r="N21" i="15"/>
  <c r="N25" i="15" l="1"/>
  <c r="P7" i="15" l="1"/>
  <c r="Q7" i="15" s="1"/>
  <c r="P8" i="15"/>
  <c r="Q8" i="15" s="1"/>
  <c r="P9" i="15"/>
  <c r="Q9" i="15" s="1"/>
  <c r="P10" i="15"/>
  <c r="Q10" i="15" s="1"/>
  <c r="P11" i="15"/>
  <c r="Q11" i="15" s="1"/>
  <c r="P12" i="15"/>
  <c r="Q12" i="15" s="1"/>
  <c r="P13" i="15"/>
  <c r="Q13" i="15" s="1"/>
  <c r="P14" i="15"/>
  <c r="Q14" i="15" s="1"/>
  <c r="P15" i="15"/>
  <c r="Q15" i="15" s="1"/>
  <c r="P16" i="15"/>
  <c r="Q16" i="15" s="1"/>
  <c r="P17" i="15"/>
  <c r="Q17" i="15" s="1"/>
  <c r="P18" i="15"/>
  <c r="Q18" i="15" s="1"/>
  <c r="P19" i="15"/>
  <c r="Q19" i="15" s="1"/>
  <c r="P20" i="15"/>
  <c r="Q20" i="15" s="1"/>
  <c r="P21" i="15"/>
  <c r="Q21" i="15" s="1"/>
  <c r="A5" i="21"/>
  <c r="A6" i="21" s="1"/>
  <c r="A7" i="21" s="1"/>
  <c r="A8" i="21" s="1"/>
  <c r="A9" i="21" s="1"/>
  <c r="A10" i="21" s="1"/>
  <c r="A11" i="21" s="1"/>
  <c r="A12" i="21" s="1"/>
  <c r="A13" i="21" s="1"/>
  <c r="A14" i="21" s="1"/>
  <c r="A15" i="21" s="1"/>
  <c r="A16" i="21" s="1"/>
  <c r="A17" i="21" s="1"/>
  <c r="A18" i="21" s="1"/>
  <c r="A19" i="21" s="1"/>
  <c r="A20" i="21" s="1"/>
  <c r="A21" i="21" s="1"/>
  <c r="A22" i="21" s="1"/>
  <c r="A23" i="21" s="1"/>
  <c r="A24" i="21" s="1"/>
  <c r="F25" i="15"/>
  <c r="F24" i="15"/>
  <c r="F23" i="15"/>
  <c r="F22" i="15"/>
  <c r="F21" i="15"/>
  <c r="F20" i="15"/>
  <c r="F19" i="15"/>
  <c r="F18" i="15"/>
  <c r="F17" i="15"/>
  <c r="F16" i="15"/>
  <c r="F15" i="15"/>
  <c r="F14" i="15"/>
  <c r="F13" i="15"/>
  <c r="F12" i="15"/>
  <c r="F11" i="15"/>
  <c r="F10" i="15"/>
  <c r="F9" i="15"/>
  <c r="F8" i="15"/>
  <c r="F7" i="15"/>
  <c r="F6" i="15"/>
  <c r="A25" i="21" l="1"/>
  <c r="Q6" i="15"/>
  <c r="A26" i="21" l="1"/>
  <c r="A27" i="21" l="1"/>
  <c r="A28" i="21" l="1"/>
  <c r="A29" i="21" l="1"/>
  <c r="A30" i="21" l="1"/>
  <c r="A31" i="21" l="1"/>
  <c r="A32" i="21" l="1"/>
  <c r="A33" i="21" l="1"/>
  <c r="A34" i="21" l="1"/>
  <c r="A35" i="21" l="1"/>
  <c r="A36" i="21" l="1"/>
  <c r="A37" i="21" l="1"/>
  <c r="A38" i="21" l="1"/>
  <c r="A39" i="21" l="1"/>
  <c r="A40" i="21" s="1"/>
  <c r="A41"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mpressed Mortality, 1979-1998" type="6" refreshedVersion="6" background="1" saveData="1">
    <textPr codePage="437" sourceFile="C:\Users\WMorgan.ERG\Documents\EPA\Climate Indicators\Cold-Related Deaths\data\sources\CDC WONDER output\Compressed Mortality, 1979-1998.txt">
      <textFields count="7">
        <textField/>
        <textField/>
        <textField/>
        <textField/>
        <textField/>
        <textField/>
        <textField/>
      </textFields>
    </textPr>
  </connection>
  <connection id="2" xr16:uid="{00000000-0015-0000-FFFF-FFFF01000000}" name="Compressed Mortality, 1999-2016" type="6" refreshedVersion="6" background="1" saveData="1">
    <textPr codePage="437" sourceFile="C:\Users\WMorgan.ERG\Documents\EPA\Climate Indicators\Cold-Related Deaths\data\sources\CDC WONDER output\Compressed Mortality, 1999-2016.txt">
      <textFields count="7">
        <textField/>
        <textField/>
        <textField/>
        <textField/>
        <textField/>
        <textField/>
        <textField/>
      </textFields>
    </textPr>
  </connection>
</connections>
</file>

<file path=xl/sharedStrings.xml><?xml version="1.0" encoding="utf-8"?>
<sst xmlns="http://schemas.openxmlformats.org/spreadsheetml/2006/main" count="203" uniqueCount="141">
  <si>
    <t>Year</t>
  </si>
  <si>
    <t>Count</t>
  </si>
  <si>
    <t>Methods and Notes</t>
  </si>
  <si>
    <t>GENERAL NOTES</t>
  </si>
  <si>
    <t>OBTAIN DATA</t>
  </si>
  <si>
    <t>PROCESS DATA</t>
  </si>
  <si>
    <t>Insert a break in the trend line between 1998 and 1999, when the World Health Organization revised the ICD codes used to classify causes of death. Data from before 1999 should not be directly compared with data from 1999 and later.</t>
  </si>
  <si>
    <t>ICD-9</t>
  </si>
  <si>
    <t>ICD-10</t>
  </si>
  <si>
    <t>Technical contact: George Luber, CDC (gluber@cdc.gov).</t>
  </si>
  <si>
    <t>Deaths</t>
  </si>
  <si>
    <t>Underlying causes of death</t>
  </si>
  <si>
    <t>UNDERLYING CAUSES</t>
  </si>
  <si>
    <t>Population</t>
  </si>
  <si>
    <t>Crude rate per 100,000</t>
  </si>
  <si>
    <t>Age-adjusted rate per 100,000</t>
  </si>
  <si>
    <t>&lt;-- adjusted to standard 2000 U.S. population</t>
  </si>
  <si>
    <t>Calculation</t>
  </si>
  <si>
    <t>Crude rate per 1,000,000</t>
  </si>
  <si>
    <t>CDC WONDER also outputs annual population totals.</t>
  </si>
  <si>
    <t>Total deaths</t>
  </si>
  <si>
    <t>Total</t>
  </si>
  <si>
    <t>Notes</t>
  </si>
  <si>
    <t>Year Code</t>
  </si>
  <si>
    <t>Crude Rate</t>
  </si>
  <si>
    <t>Age Adjusted Rate</t>
  </si>
  <si>
    <t>---</t>
  </si>
  <si>
    <t>Dataset: Compressed Mortality, 1979-1998</t>
  </si>
  <si>
    <t>Query Parameters:</t>
  </si>
  <si>
    <t>Title:</t>
  </si>
  <si>
    <t>Age Group: All</t>
  </si>
  <si>
    <t>Gender: All</t>
  </si>
  <si>
    <t>ICD-9 Codes: E901.0 (Due to weather conditions)</t>
  </si>
  <si>
    <t>Race: All</t>
  </si>
  <si>
    <t>States: All</t>
  </si>
  <si>
    <t>Year: All, 1979 to 1998</t>
  </si>
  <si>
    <t>Group By: Year</t>
  </si>
  <si>
    <t>Show Totals: True</t>
  </si>
  <si>
    <t>Show Suppressed: False</t>
  </si>
  <si>
    <t>Standard Population: 2000 U.S. Std. Population</t>
  </si>
  <si>
    <t>Calculate Rates Per: 100,000</t>
  </si>
  <si>
    <t>Help: See http://wonder.cdc.gov/wonder/help/cmf.html for more information.</t>
  </si>
  <si>
    <t>Suggested Citation: Centers for Disease Control and Prevention, National Center for Health Statistics. Compressed Mortality File</t>
  </si>
  <si>
    <t>1979-1998. CDC WONDER On-line Database, compiled from Compressed Mortality File CMF 1968-1988, Series 20, No. 2A, 2000 and CMF</t>
  </si>
  <si>
    <t>Caveats:</t>
  </si>
  <si>
    <t>1. The method used to calculate age-adjusted rates is documented here: More information:</t>
  </si>
  <si>
    <t>http://wonder.cdc.gov/wonder/help/cmf.html#Age-Adjusted Rates.</t>
  </si>
  <si>
    <t>2. The populations used to calculate standard age-adjusted rates are documented here: More information:</t>
  </si>
  <si>
    <t>http://wonder.cdc.gov/wonder/help/cmf.html#2000 Standard Population.</t>
  </si>
  <si>
    <t>3. The population figures used in the calculation of death rates for the age group 'under 1 year' are the live births for the</t>
  </si>
  <si>
    <t>given time period. More information: http://wonder.cdc.gov/wonder/help/cmf.html#Age Group.</t>
  </si>
  <si>
    <t>4. Population figures in this table for 1979 and 1981-89 are intercensal estimates of the July 1 resident population of the</t>
  </si>
  <si>
    <t>United States. Note that the state and county population estimates for these years are not consistent with national estimates.</t>
  </si>
  <si>
    <t>The population figures in this table for 1980 and 1990 are modified age-race-sex (MARS) April 1 census counts. The population</t>
  </si>
  <si>
    <t>figures for 1991-98 are bridged-race intercensal estimates of the July 1 resident population.</t>
  </si>
  <si>
    <t>5. Deaths for persons of unknown age are included in counts and crude rates, but are not included in age-adjusted rates.</t>
  </si>
  <si>
    <t>Crude rate per 100,000*</t>
  </si>
  <si>
    <t>2013 Urbanization: All</t>
  </si>
  <si>
    <t>Hispanic Origin: All</t>
  </si>
  <si>
    <t>ICD-10 Codes: X31 (Exposure to excessive natural cold)</t>
  </si>
  <si>
    <t>1. About national population figures: population figures for 1999 are from the 1990-1999 series of bridged-race intercensal</t>
  </si>
  <si>
    <t>estimates of the July 1 resident population; population figures for 2000 and 2010 are bridged-race April 1 census counts;</t>
  </si>
  <si>
    <t>population figures for 2001-2009 are from the revised 2000-2009 series of bridged-race intercensal estimates of the July 1</t>
  </si>
  <si>
    <t>resident population; population figures for 2011 are bridged-race postcensal estimates of the July 1 resident population, from</t>
  </si>
  <si>
    <t>the Vintage 2011 series released by NCHS on July 18, 2012; population figures for 2012 are bridged-race postcensal estimates of</t>
  </si>
  <si>
    <t>the July 1 resident population, from the Vintage 2012 series released by NCHS on June 13, 2013; population figures for 2013 are</t>
  </si>
  <si>
    <t>bridged-race postcensal estimates of the July 1 resident population, from the Vintage 2013 series released by NCHS on June 26,</t>
  </si>
  <si>
    <t>2. The population figures used in the calculation of death rates for the age group 'under 1 year' are the estimates of the</t>
  </si>
  <si>
    <t>resident population that is under one year of age. More information: http://wonder.cdc.gov/wonder/help/cmf.html#Age Group.</t>
  </si>
  <si>
    <t>3. The populations used to calculate standard age-adjusted rates are documented here: More information:</t>
  </si>
  <si>
    <t>4. The method used to calculate age-adjusted rates is documented here: More information:</t>
  </si>
  <si>
    <t>6. Changes to cause of death classification affect reporting trends. More information:</t>
  </si>
  <si>
    <t>http://wonder.cdc.gov/wonder/help/cmf.html#ICD-10 Changes.</t>
  </si>
  <si>
    <t>ill-defined and unspecified causes of mortality" for deaths occurring in years 2000 and 2001. Caution should be used in</t>
  </si>
  <si>
    <t>interpreting these data. More information: http://wonder.cdc.gov/wonder/help/cmf.html#California-Reporting-Anomalies.</t>
  </si>
  <si>
    <t>code R99, "Other ill-defined and unspecified causes of mortality." Caution should be used in interpreting these data. More</t>
  </si>
  <si>
    <t>information: http://wonder.cdc.gov/wonder/help/cmf.html#Georgia-Reporting-Anomalies.</t>
  </si>
  <si>
    <t>interpreting these data. More information: http://wonder.cdc.gov/wonder/help/cmf.html#New-Jersey-Reporting-Anomalies.</t>
  </si>
  <si>
    <t>UNDERLYING AND CONTRIBUTING CAUSES</t>
  </si>
  <si>
    <r>
      <t>E901</t>
    </r>
    <r>
      <rPr>
        <sz val="10"/>
        <color indexed="8"/>
        <rFont val="Arial"/>
        <family val="2"/>
      </rPr>
      <t xml:space="preserve"> (Excessive cold—hypothermia), subpart </t>
    </r>
    <r>
      <rPr>
        <b/>
        <sz val="10"/>
        <color indexed="8"/>
        <rFont val="Arial"/>
        <family val="2"/>
      </rPr>
      <t>E901.0</t>
    </r>
    <r>
      <rPr>
        <sz val="10"/>
        <color indexed="8"/>
        <rFont val="Arial"/>
        <family val="2"/>
      </rPr>
      <t xml:space="preserve"> (Due to weather conditions)</t>
    </r>
  </si>
  <si>
    <r>
      <t>X31</t>
    </r>
    <r>
      <rPr>
        <sz val="10"/>
        <color indexed="8"/>
        <rFont val="Arial"/>
        <family val="2"/>
      </rPr>
      <t xml:space="preserve"> (Exposure to excessive natural cold)</t>
    </r>
  </si>
  <si>
    <t xml:space="preserve">UNDERLYING AND CONTRIBUTING CAUSES </t>
  </si>
  <si>
    <t>Show Zero Values: True</t>
  </si>
  <si>
    <t>2014; population figures for 2014 are bridged-race postcensal estimates of the July 1 resident population, from the Vintage 2014</t>
  </si>
  <si>
    <t>8. Circumstances in California resulted in unusually high death counts for the ICD-10 cause of death code R99, "Other</t>
  </si>
  <si>
    <t>9. Circumstances in Georgia for the years 2008-2009 have resulted in unusually high death counts for the ICD-10 cause of death</t>
  </si>
  <si>
    <t>10. Circumstances in New Jersey for the year 2009 have resulted in unusually high death counts for the ICD-10 cause of death</t>
  </si>
  <si>
    <t>code R99, "Other ill-defined and unspecified causes of mortality" and therefore unusually low death counts in other ICD-10</t>
  </si>
  <si>
    <t>codes, most notably R95, "Sudden Infant Death Syndrome" and X40-X49, "Unintentional poisoning." Caution should be used in</t>
  </si>
  <si>
    <t>Month</t>
  </si>
  <si>
    <t>All Data</t>
  </si>
  <si>
    <t>All months</t>
  </si>
  <si>
    <t>ERG converted rates to be per million instead of per 100,000, due to the very low incidence of cold-related mortality.</t>
  </si>
  <si>
    <t>Use the same CDC WONDER population data as described above for "underlying causes".</t>
  </si>
  <si>
    <t>Obtain national or monthly annual totals from Ambarish "Rish" Vaidyanathan and Heather Strosnider at CDC via Mike Kolian (kolian.michael@epa.gov)</t>
  </si>
  <si>
    <t>This version of the indicator was compiled using a methodology developed by the National Environmental Public Health Tracking (EPHT) Network, maintained by CDC, with input from EPA. This special analysis has not yet been published publicly by CDC.</t>
  </si>
  <si>
    <t>Graph crude rates, not age-adjusted rates, for consistency with the other part of this indicator.</t>
  </si>
  <si>
    <t>This time series includes deaths for which cold was listed as either an underlying or a contributing cause of death. For more details about the methodology, see the technical documentation provided by CDC.</t>
  </si>
  <si>
    <t>Data provided by CDC for this time series exclude foreign residents.</t>
  </si>
  <si>
    <t xml:space="preserve">ERG summed the reported number of monthly deaths from CDC across each year. </t>
  </si>
  <si>
    <t>ERG then computed crude rates by dividing the number of deaths each year by the population size for that year. ERG converted the rates to be per million, due to the very low incidence of cold-related mortality.</t>
  </si>
  <si>
    <t>January</t>
  </si>
  <si>
    <t>February</t>
  </si>
  <si>
    <t>March</t>
  </si>
  <si>
    <t>April</t>
  </si>
  <si>
    <t>May</t>
  </si>
  <si>
    <t>June</t>
  </si>
  <si>
    <t>July</t>
  </si>
  <si>
    <t>August</t>
  </si>
  <si>
    <t>September</t>
  </si>
  <si>
    <t>October</t>
  </si>
  <si>
    <t>November</t>
  </si>
  <si>
    <t>December</t>
  </si>
  <si>
    <t>MONTH</t>
  </si>
  <si>
    <t>This time series covers the 50 states and the District of Columbia from 1999 to 2015.</t>
  </si>
  <si>
    <t>Last updated March 2018.</t>
  </si>
  <si>
    <t>To obtain data in the proper format from the Wonder database:</t>
  </si>
  <si>
    <t>Use defaults for all other fields</t>
  </si>
  <si>
    <t>Query Date: Mar 12, 2018 12:27:42 PM</t>
  </si>
  <si>
    <t>1989-1998, Series 20, No. 2E, 2003. Accessed at http://wonder.cdc.gov/cmf-icd9.html on Mar 12, 2018 12:27:42 PM</t>
  </si>
  <si>
    <t>Dataset: Compressed Mortality, 1999-2016</t>
  </si>
  <si>
    <t>Year: All, 1999 to 2016</t>
  </si>
  <si>
    <t>Query Date: Mar 12, 2018 12:29:46 PM</t>
  </si>
  <si>
    <t>1999-2016 on CDC WONDER Online Database, released December 2017. Data are from the Compressed Mortality File 1999-2016 Series 20</t>
  </si>
  <si>
    <t>No. 2V, 2017, as compiled from data provided by the 57 vital statistics jurisdictions through the Vital Statistics Cooperative</t>
  </si>
  <si>
    <t>Program. Accessed at http://wonder.cdc.gov/cmf-icd10.html on Mar 12, 2018 12:29:46 PM</t>
  </si>
  <si>
    <t>series released by NCHS on June 30, 2015; population figures for 2015 are bridged-race postcensal estimates of the July 1</t>
  </si>
  <si>
    <t>resident population, from the Vintage 2015 series released by NCHS on June 28, 2016; and population figures for 2016 are</t>
  </si>
  <si>
    <t>bridged-race postcensal estimates of the July 1 resident population, from the Vintage 2016 series released by NCHS on June 26,</t>
  </si>
  <si>
    <t>2017. More information: http://wonder.cdc.gov/wonder/help/cmf.html#Population Information.</t>
  </si>
  <si>
    <t>7. As of April 3, 2017, the underlying cause of death has been revised for 125 deaths in 2014. More information:</t>
  </si>
  <si>
    <t>http://wonder.cdc.gov/wonder/help/cmf.html#2014-Revision.</t>
  </si>
  <si>
    <t>This time series covers the 50 states and the District of Columbia from 1979 to 2016.</t>
  </si>
  <si>
    <t>Query the U.S. Centers for Disease Control and Prevention (CDC) WONDER database, Compressed Mortality File, at: http://wonder.cdc.gov/mortSQL.html. In the CDC WONDER database for the period 1979–1998, cold-related mortalities were classified as International Classification of Disease, Ninth Revision (ICD-9) codes E901 “excessive cold,” subpart E901.0 “due to weather conditions.” For the period 1999–2016, deaths were classified as ICD-10 code X31 “exposure to excessive natural cold—hypothermia.”</t>
  </si>
  <si>
    <t>Month number</t>
  </si>
  <si>
    <t>Total deaths, 1999-2015</t>
  </si>
  <si>
    <t>Go to https://wonder.cdc.gov/</t>
  </si>
  <si>
    <t>In Section 1: "Organize Table Layout," select "Year" in the "Group Results By" field, and check the box next to "Age Adjusted Rate"</t>
  </si>
  <si>
    <t>In Section 4: "Select Cause of Death," use the menu to navigate to code E901.0 in the 1979-1998 database and to code X31 in the 1999-2016 database.</t>
  </si>
  <si>
    <t>In Section 5: "Other Options," check the option for "Show Zero Values", and change the precision to 9 decimal places</t>
  </si>
  <si>
    <t>Last updated April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</si>
</sst>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000000"/>
  </numFmts>
  <fonts count="22">
    <font>
      <sz val="10"/>
      <name val="Arial"/>
    </font>
    <font>
      <sz val="11"/>
      <color theme="1"/>
      <name val="Calibri"/>
      <family val="2"/>
      <scheme val="minor"/>
    </font>
    <font>
      <sz val="11"/>
      <color theme="1"/>
      <name val="Calibri"/>
      <family val="2"/>
      <scheme val="minor"/>
    </font>
    <font>
      <sz val="10"/>
      <color indexed="10"/>
      <name val="Arial"/>
      <family val="2"/>
    </font>
    <font>
      <sz val="10"/>
      <name val="Arial"/>
      <family val="2"/>
    </font>
    <font>
      <sz val="10"/>
      <color indexed="12"/>
      <name val="Arial"/>
      <family val="2"/>
    </font>
    <font>
      <sz val="10"/>
      <color indexed="8"/>
      <name val="Arial"/>
      <family val="2"/>
    </font>
    <font>
      <b/>
      <sz val="10"/>
      <color indexed="8"/>
      <name val="Arial"/>
      <family val="2"/>
    </font>
    <font>
      <b/>
      <sz val="14"/>
      <name val="Arial"/>
      <family val="2"/>
    </font>
    <font>
      <u/>
      <sz val="10"/>
      <name val="Arial"/>
      <family val="2"/>
    </font>
    <font>
      <b/>
      <sz val="10"/>
      <name val="Arial"/>
      <family val="2"/>
    </font>
    <font>
      <i/>
      <sz val="10"/>
      <color indexed="8"/>
      <name val="Arial"/>
      <family val="2"/>
    </font>
    <font>
      <i/>
      <sz val="10"/>
      <name val="Arial"/>
      <family val="2"/>
    </font>
    <font>
      <b/>
      <i/>
      <sz val="10"/>
      <color indexed="8"/>
      <name val="Arial"/>
      <family val="2"/>
    </font>
    <font>
      <i/>
      <sz val="10"/>
      <color rgb="FFFF0000"/>
      <name val="Arial"/>
      <family val="2"/>
    </font>
    <font>
      <sz val="10"/>
      <color rgb="FFFF0000"/>
      <name val="Arial"/>
      <family val="2"/>
    </font>
    <font>
      <b/>
      <sz val="10"/>
      <name val="Arial, Albany AMT, Helvetica"/>
    </font>
    <font>
      <sz val="10"/>
      <name val="Arial, Albany AMT, Helvetica"/>
    </font>
    <font>
      <b/>
      <sz val="11"/>
      <color rgb="FFFF0000"/>
      <name val="Calibri"/>
      <family val="2"/>
      <scheme val="minor"/>
    </font>
    <font>
      <b/>
      <sz val="10"/>
      <color theme="0"/>
      <name val="Arial"/>
      <family val="2"/>
    </font>
    <font>
      <sz val="10"/>
      <color theme="0"/>
      <name val="Arial"/>
      <family val="2"/>
    </font>
    <font>
      <b/>
      <i/>
      <sz val="10"/>
      <name val="Arial"/>
      <family val="2"/>
    </font>
  </fonts>
  <fills count="7">
    <fill>
      <patternFill patternType="none"/>
    </fill>
    <fill>
      <patternFill patternType="gray125"/>
    </fill>
    <fill>
      <patternFill patternType="solid">
        <fgColor rgb="FFFFC000"/>
        <bgColor indexed="64"/>
      </patternFill>
    </fill>
    <fill>
      <patternFill patternType="solid">
        <fgColor rgb="FF00B0F0"/>
        <bgColor indexed="64"/>
      </patternFill>
    </fill>
    <fill>
      <patternFill patternType="solid">
        <fgColor rgb="FFF5F7F1"/>
        <bgColor indexed="64"/>
      </patternFill>
    </fill>
    <fill>
      <patternFill patternType="solid">
        <fgColor indexed="65"/>
        <bgColor indexed="64"/>
      </patternFill>
    </fill>
    <fill>
      <patternFill patternType="solid">
        <fgColor rgb="FFFFFFFF"/>
        <bgColor indexed="64"/>
      </patternFill>
    </fill>
  </fills>
  <borders count="4">
    <border>
      <left/>
      <right/>
      <top/>
      <bottom/>
      <diagonal/>
    </border>
    <border>
      <left/>
      <right style="thin">
        <color rgb="FFC1C1C1"/>
      </right>
      <top/>
      <bottom style="thin">
        <color rgb="FFC1C1C1"/>
      </bottom>
      <diagonal/>
    </border>
    <border>
      <left/>
      <right style="thin">
        <color rgb="FFC1C1C1"/>
      </right>
      <top style="thin">
        <color rgb="FFC1C1C1"/>
      </top>
      <bottom style="medium">
        <color indexed="64"/>
      </bottom>
      <diagonal/>
    </border>
    <border>
      <left style="thin">
        <color rgb="FFC1C1C1"/>
      </left>
      <right style="thin">
        <color rgb="FFC1C1C1"/>
      </right>
      <top style="thin">
        <color rgb="FFC1C1C1"/>
      </top>
      <bottom style="medium">
        <color indexed="64"/>
      </bottom>
      <diagonal/>
    </border>
  </borders>
  <cellStyleXfs count="3">
    <xf numFmtId="0" fontId="0" fillId="0" borderId="0"/>
    <xf numFmtId="0" fontId="2" fillId="0" borderId="0"/>
    <xf numFmtId="0" fontId="1" fillId="0" borderId="0"/>
  </cellStyleXfs>
  <cellXfs count="55">
    <xf numFmtId="0" fontId="0" fillId="0" borderId="0" xfId="0"/>
    <xf numFmtId="0" fontId="3" fillId="0" borderId="0" xfId="0" applyFont="1"/>
    <xf numFmtId="0" fontId="5" fillId="0" borderId="0" xfId="0" applyFont="1"/>
    <xf numFmtId="0" fontId="6" fillId="0" borderId="0" xfId="0" applyFont="1"/>
    <xf numFmtId="164" fontId="6" fillId="0" borderId="0" xfId="0" applyNumberFormat="1" applyFont="1"/>
    <xf numFmtId="0" fontId="8" fillId="0" borderId="0" xfId="0" applyFont="1" applyAlignment="1">
      <alignment wrapText="1"/>
    </xf>
    <xf numFmtId="0" fontId="4" fillId="0" borderId="0" xfId="0" applyFont="1" applyAlignment="1">
      <alignment wrapText="1"/>
    </xf>
    <xf numFmtId="0" fontId="0" fillId="0" borderId="0" xfId="0" applyAlignment="1">
      <alignment wrapText="1"/>
    </xf>
    <xf numFmtId="0" fontId="9" fillId="0" borderId="0" xfId="0" applyFont="1"/>
    <xf numFmtId="0" fontId="9" fillId="0" borderId="0" xfId="0" applyFont="1" applyAlignment="1">
      <alignment wrapText="1"/>
    </xf>
    <xf numFmtId="0" fontId="0" fillId="0" borderId="0" xfId="0" applyAlignment="1">
      <alignment horizontal="left" wrapText="1"/>
    </xf>
    <xf numFmtId="0" fontId="7" fillId="0" borderId="0" xfId="0" applyFont="1"/>
    <xf numFmtId="0" fontId="10" fillId="0" borderId="0" xfId="0" applyFont="1"/>
    <xf numFmtId="0" fontId="4" fillId="0" borderId="0" xfId="0" applyFont="1"/>
    <xf numFmtId="0" fontId="7" fillId="0" borderId="0" xfId="0" applyFont="1" applyAlignment="1">
      <alignment wrapText="1"/>
    </xf>
    <xf numFmtId="0" fontId="7" fillId="0" borderId="0" xfId="0" applyFont="1" applyAlignment="1">
      <alignment vertical="center" wrapText="1"/>
    </xf>
    <xf numFmtId="0" fontId="7" fillId="2" borderId="0" xfId="0" applyFont="1" applyFill="1"/>
    <xf numFmtId="0" fontId="10" fillId="2" borderId="0" xfId="0" applyFont="1" applyFill="1" applyAlignment="1">
      <alignment wrapText="1"/>
    </xf>
    <xf numFmtId="0" fontId="10" fillId="3" borderId="0" xfId="0" applyFont="1" applyFill="1"/>
    <xf numFmtId="0" fontId="0" fillId="3" borderId="0" xfId="0" applyFill="1"/>
    <xf numFmtId="0" fontId="10" fillId="3" borderId="0" xfId="0" applyFont="1" applyFill="1" applyAlignment="1">
      <alignment wrapText="1"/>
    </xf>
    <xf numFmtId="0" fontId="4" fillId="0" borderId="0" xfId="0" applyFont="1" applyAlignment="1">
      <alignment horizontal="left" wrapText="1"/>
    </xf>
    <xf numFmtId="0" fontId="10" fillId="2" borderId="0" xfId="0" applyFont="1" applyFill="1"/>
    <xf numFmtId="0" fontId="0" fillId="2" borderId="0" xfId="0" applyFill="1"/>
    <xf numFmtId="0" fontId="11" fillId="0" borderId="0" xfId="0" applyFont="1"/>
    <xf numFmtId="165" fontId="6" fillId="0" borderId="0" xfId="0" applyNumberFormat="1" applyFont="1"/>
    <xf numFmtId="0" fontId="7" fillId="2" borderId="0" xfId="0" applyFont="1" applyFill="1" applyAlignment="1">
      <alignment horizontal="center"/>
    </xf>
    <xf numFmtId="0" fontId="13" fillId="2" borderId="0" xfId="0" applyFont="1" applyFill="1" applyAlignment="1">
      <alignment horizontal="center"/>
    </xf>
    <xf numFmtId="0" fontId="12"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6" fillId="0" borderId="0" xfId="0" applyFont="1" applyAlignment="1">
      <alignment horizontal="center"/>
    </xf>
    <xf numFmtId="3" fontId="4" fillId="0" borderId="0" xfId="0" applyNumberFormat="1" applyFont="1" applyAlignment="1">
      <alignment horizontal="center"/>
    </xf>
    <xf numFmtId="0" fontId="4" fillId="0" borderId="0" xfId="0" applyFont="1" applyAlignment="1">
      <alignment horizontal="center"/>
    </xf>
    <xf numFmtId="3" fontId="5" fillId="0" borderId="0" xfId="0" applyNumberFormat="1" applyFont="1" applyAlignment="1">
      <alignment horizontal="center"/>
    </xf>
    <xf numFmtId="166" fontId="4" fillId="0" borderId="0" xfId="0" applyNumberFormat="1" applyFont="1" applyAlignment="1">
      <alignment horizontal="center"/>
    </xf>
    <xf numFmtId="0" fontId="1" fillId="5" borderId="0" xfId="2" applyFill="1" applyAlignment="1">
      <alignment horizontal="center"/>
    </xf>
    <xf numFmtId="0" fontId="16" fillId="4" borderId="1" xfId="2" applyFont="1" applyFill="1" applyBorder="1" applyAlignment="1">
      <alignment horizontal="center" wrapText="1"/>
    </xf>
    <xf numFmtId="0" fontId="17" fillId="6" borderId="1" xfId="2" applyFont="1" applyFill="1" applyBorder="1" applyAlignment="1">
      <alignment horizontal="center" wrapText="1"/>
    </xf>
    <xf numFmtId="0" fontId="16" fillId="4" borderId="2" xfId="2" applyFont="1" applyFill="1" applyBorder="1" applyAlignment="1">
      <alignment horizontal="center" wrapText="1"/>
    </xf>
    <xf numFmtId="0" fontId="17" fillId="6" borderId="2" xfId="2" applyFont="1" applyFill="1" applyBorder="1" applyAlignment="1">
      <alignment horizontal="center" wrapText="1"/>
    </xf>
    <xf numFmtId="0" fontId="17" fillId="6" borderId="3" xfId="2" applyFont="1" applyFill="1" applyBorder="1" applyAlignment="1">
      <alignment horizontal="center" wrapText="1"/>
    </xf>
    <xf numFmtId="0" fontId="10" fillId="3" borderId="0" xfId="0" applyFont="1" applyFill="1" applyAlignment="1">
      <alignment horizontal="left"/>
    </xf>
    <xf numFmtId="0" fontId="4" fillId="3" borderId="0" xfId="0" applyFont="1" applyFill="1" applyAlignment="1">
      <alignment horizontal="left"/>
    </xf>
    <xf numFmtId="0" fontId="4" fillId="0" borderId="0" xfId="0" applyFont="1" applyAlignment="1">
      <alignment horizontal="left"/>
    </xf>
    <xf numFmtId="0" fontId="15" fillId="0" borderId="0" xfId="0" applyFont="1" applyAlignment="1">
      <alignment horizontal="left"/>
    </xf>
    <xf numFmtId="0" fontId="14" fillId="0" borderId="0" xfId="0" applyFont="1" applyAlignment="1">
      <alignment horizontal="left"/>
    </xf>
    <xf numFmtId="3" fontId="4" fillId="0" borderId="0" xfId="0" applyNumberFormat="1" applyFont="1" applyAlignment="1">
      <alignment horizontal="left"/>
    </xf>
    <xf numFmtId="0" fontId="19" fillId="3" borderId="0" xfId="0" applyFont="1" applyFill="1"/>
    <xf numFmtId="0" fontId="20" fillId="3" borderId="0" xfId="0" applyFont="1" applyFill="1"/>
    <xf numFmtId="0" fontId="21" fillId="0" borderId="0" xfId="0" applyFont="1" applyAlignment="1">
      <alignment horizontal="left"/>
    </xf>
    <xf numFmtId="0" fontId="10" fillId="0" borderId="0" xfId="0" applyFont="1" applyAlignment="1">
      <alignment horizontal="left" wrapText="1"/>
    </xf>
    <xf numFmtId="3" fontId="4" fillId="0" borderId="0" xfId="0" applyNumberFormat="1" applyFont="1" applyAlignment="1">
      <alignment horizontal="left" wrapText="1"/>
    </xf>
    <xf numFmtId="3" fontId="4" fillId="0" borderId="0" xfId="0" applyNumberFormat="1" applyFont="1"/>
    <xf numFmtId="0" fontId="18" fillId="5" borderId="0" xfId="2" applyFont="1" applyFill="1" applyAlignment="1">
      <alignment horizontal="center"/>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sharedStrings" Target="sharedStrings.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chartsheet" Target="chartsheets/sheet2.xml"/><Relationship Id="rId16" Type="http://schemas.openxmlformats.org/officeDocument/2006/relationships/customXml" Target="../customXml/item2.xml"/><Relationship Id="rId1" Type="http://schemas.openxmlformats.org/officeDocument/2006/relationships/chartsheet" Target="chartsheets/sheet1.xml"/><Relationship Id="rId6" Type="http://schemas.openxmlformats.org/officeDocument/2006/relationships/worksheet" Target="worksheets/sheet4.xml"/><Relationship Id="rId11" Type="http://schemas.openxmlformats.org/officeDocument/2006/relationships/connections" Target="connections.xml"/><Relationship Id="rId5" Type="http://schemas.openxmlformats.org/officeDocument/2006/relationships/worksheet" Target="worksheets/sheet3.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alcChain" Target="calcChain.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a:ea typeface="Arial"/>
                <a:cs typeface="Arial"/>
              </a:defRPr>
            </a:pPr>
            <a:r>
              <a:rPr lang="en-US" sz="1600" b="1" i="0" u="none" strike="noStrike" baseline="0"/>
              <a:t>Deaths Classified as “Cold-Related</a:t>
            </a:r>
            <a:r>
              <a:rPr lang="en-US" sz="1600" b="1" i="0" u="none" strike="noStrike" baseline="0">
                <a:effectLst/>
              </a:rPr>
              <a:t>”</a:t>
            </a:r>
            <a:r>
              <a:rPr lang="en-US" sz="1600" b="1" i="0" u="none" strike="noStrike" baseline="0"/>
              <a:t> in the United States, 1979-2016</a:t>
            </a:r>
          </a:p>
        </c:rich>
      </c:tx>
      <c:layout>
        <c:manualLayout>
          <c:xMode val="edge"/>
          <c:yMode val="edge"/>
          <c:x val="0.15604395604395604"/>
          <c:y val="1.9667170953101401E-2"/>
        </c:manualLayout>
      </c:layout>
      <c:overlay val="0"/>
      <c:spPr>
        <a:noFill/>
        <a:ln w="25400">
          <a:noFill/>
        </a:ln>
      </c:spPr>
    </c:title>
    <c:autoTitleDeleted val="0"/>
    <c:plotArea>
      <c:layout>
        <c:manualLayout>
          <c:layoutTarget val="inner"/>
          <c:xMode val="edge"/>
          <c:yMode val="edge"/>
          <c:x val="0.10571797756049725"/>
          <c:y val="0.12758446797781139"/>
          <c:w val="0.86593406593406597"/>
          <c:h val="0.76096822995461422"/>
        </c:manualLayout>
      </c:layout>
      <c:scatterChart>
        <c:scatterStyle val="lineMarker"/>
        <c:varyColors val="0"/>
        <c:ser>
          <c:idx val="1"/>
          <c:order val="0"/>
          <c:tx>
            <c:v>Underlying and contributing causes of death</c:v>
          </c:tx>
          <c:spPr>
            <a:ln w="28575">
              <a:solidFill>
                <a:srgbClr val="0070C0"/>
              </a:solidFill>
              <a:prstDash val="solid"/>
            </a:ln>
          </c:spPr>
          <c:marker>
            <c:symbol val="none"/>
          </c:marker>
          <c:dLbls>
            <c:delete val="1"/>
          </c:dLbls>
          <c:xVal>
            <c:numRef>
              <c:f>'Data for Figure 1'!$D$4:$D$20</c:f>
              <c:numCache>
                <c:formatCode>General</c:formatCode>
                <c:ptCount val="17"/>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numCache>
            </c:numRef>
          </c:xVal>
          <c:yVal>
            <c:numRef>
              <c:f>'Data for Figure 1'!$E$4:$E$20</c:f>
              <c:numCache>
                <c:formatCode>General</c:formatCode>
                <c:ptCount val="17"/>
                <c:pt idx="0">
                  <c:v>4.4688906580646846</c:v>
                </c:pt>
                <c:pt idx="1">
                  <c:v>4.7544273259239453</c:v>
                </c:pt>
                <c:pt idx="2">
                  <c:v>3.7793590533396877</c:v>
                </c:pt>
                <c:pt idx="3">
                  <c:v>3.9009100291155652</c:v>
                </c:pt>
                <c:pt idx="4">
                  <c:v>4.3914690192218906</c:v>
                </c:pt>
                <c:pt idx="5">
                  <c:v>4.3100313027805939</c:v>
                </c:pt>
                <c:pt idx="6">
                  <c:v>4.6257976865793591</c:v>
                </c:pt>
                <c:pt idx="7">
                  <c:v>3.5458151083575622</c:v>
                </c:pt>
                <c:pt idx="8">
                  <c:v>4.624354873032793</c:v>
                </c:pt>
                <c:pt idx="9">
                  <c:v>4.5183402290856369</c:v>
                </c:pt>
                <c:pt idx="10">
                  <c:v>4.4626044811348837</c:v>
                </c:pt>
                <c:pt idx="11">
                  <c:v>4.971731769610221</c:v>
                </c:pt>
                <c:pt idx="12">
                  <c:v>4.8525007149014074</c:v>
                </c:pt>
                <c:pt idx="13">
                  <c:v>3.7303205680128233</c:v>
                </c:pt>
                <c:pt idx="14">
                  <c:v>5.0991867907375577</c:v>
                </c:pt>
                <c:pt idx="15">
                  <c:v>5.9336933726189836</c:v>
                </c:pt>
                <c:pt idx="16">
                  <c:v>5.441498416303066</c:v>
                </c:pt>
              </c:numCache>
            </c:numRef>
          </c:yVal>
          <c:smooth val="0"/>
          <c:extLst>
            <c:ext xmlns:c16="http://schemas.microsoft.com/office/drawing/2014/chart" uri="{C3380CC4-5D6E-409C-BE32-E72D297353CC}">
              <c16:uniqueId val="{00000000-C0B8-499C-9F85-B21B6858422D}"/>
            </c:ext>
          </c:extLst>
        </c:ser>
        <c:ser>
          <c:idx val="0"/>
          <c:order val="1"/>
          <c:tx>
            <c:v>Underlying cause of death</c:v>
          </c:tx>
          <c:spPr>
            <a:ln w="28575">
              <a:solidFill>
                <a:srgbClr val="FF6600"/>
              </a:solidFill>
              <a:prstDash val="solid"/>
            </a:ln>
          </c:spPr>
          <c:marker>
            <c:symbol val="none"/>
          </c:marker>
          <c:dPt>
            <c:idx val="20"/>
            <c:bubble3D val="0"/>
            <c:spPr>
              <a:ln w="28575">
                <a:noFill/>
              </a:ln>
            </c:spPr>
            <c:extLst>
              <c:ext xmlns:c16="http://schemas.microsoft.com/office/drawing/2014/chart" uri="{C3380CC4-5D6E-409C-BE32-E72D297353CC}">
                <c16:uniqueId val="{00000002-C0B8-499C-9F85-B21B6858422D}"/>
              </c:ext>
            </c:extLst>
          </c:dPt>
          <c:dLbls>
            <c:delete val="1"/>
          </c:dLbls>
          <c:xVal>
            <c:numRef>
              <c:f>'Data for Figure 1'!$A$4:$A$41</c:f>
              <c:numCache>
                <c:formatCode>General</c:formatCode>
                <c:ptCount val="38"/>
                <c:pt idx="0">
                  <c:v>1979</c:v>
                </c:pt>
                <c:pt idx="1">
                  <c:v>1980</c:v>
                </c:pt>
                <c:pt idx="2">
                  <c:v>1981</c:v>
                </c:pt>
                <c:pt idx="3">
                  <c:v>1982</c:v>
                </c:pt>
                <c:pt idx="4">
                  <c:v>1983</c:v>
                </c:pt>
                <c:pt idx="5">
                  <c:v>1984</c:v>
                </c:pt>
                <c:pt idx="6">
                  <c:v>1985</c:v>
                </c:pt>
                <c:pt idx="7">
                  <c:v>1986</c:v>
                </c:pt>
                <c:pt idx="8">
                  <c:v>1987</c:v>
                </c:pt>
                <c:pt idx="9">
                  <c:v>1988</c:v>
                </c:pt>
                <c:pt idx="10">
                  <c:v>1989</c:v>
                </c:pt>
                <c:pt idx="11">
                  <c:v>1990</c:v>
                </c:pt>
                <c:pt idx="12">
                  <c:v>1991</c:v>
                </c:pt>
                <c:pt idx="13">
                  <c:v>1992</c:v>
                </c:pt>
                <c:pt idx="14">
                  <c:v>1993</c:v>
                </c:pt>
                <c:pt idx="15">
                  <c:v>1994</c:v>
                </c:pt>
                <c:pt idx="16">
                  <c:v>1995</c:v>
                </c:pt>
                <c:pt idx="17">
                  <c:v>1996</c:v>
                </c:pt>
                <c:pt idx="18">
                  <c:v>1997</c:v>
                </c:pt>
                <c:pt idx="19">
                  <c:v>1998</c:v>
                </c:pt>
                <c:pt idx="20">
                  <c:v>1999</c:v>
                </c:pt>
                <c:pt idx="21">
                  <c:v>2000</c:v>
                </c:pt>
                <c:pt idx="22">
                  <c:v>2001</c:v>
                </c:pt>
                <c:pt idx="23">
                  <c:v>2002</c:v>
                </c:pt>
                <c:pt idx="24">
                  <c:v>2003</c:v>
                </c:pt>
                <c:pt idx="25">
                  <c:v>2004</c:v>
                </c:pt>
                <c:pt idx="26">
                  <c:v>2005</c:v>
                </c:pt>
                <c:pt idx="27">
                  <c:v>2006</c:v>
                </c:pt>
                <c:pt idx="28">
                  <c:v>2007</c:v>
                </c:pt>
                <c:pt idx="29">
                  <c:v>2008</c:v>
                </c:pt>
                <c:pt idx="30">
                  <c:v>2009</c:v>
                </c:pt>
                <c:pt idx="31">
                  <c:v>2010</c:v>
                </c:pt>
                <c:pt idx="32">
                  <c:v>2011</c:v>
                </c:pt>
                <c:pt idx="33">
                  <c:v>2012</c:v>
                </c:pt>
                <c:pt idx="34">
                  <c:v>2013</c:v>
                </c:pt>
                <c:pt idx="35">
                  <c:v>2014</c:v>
                </c:pt>
                <c:pt idx="36">
                  <c:v>2015</c:v>
                </c:pt>
                <c:pt idx="37">
                  <c:v>2016</c:v>
                </c:pt>
              </c:numCache>
            </c:numRef>
          </c:xVal>
          <c:yVal>
            <c:numRef>
              <c:f>'Data for Figure 1'!$B$4:$B$41</c:f>
              <c:numCache>
                <c:formatCode>0.000</c:formatCode>
                <c:ptCount val="38"/>
                <c:pt idx="0">
                  <c:v>1.5847902999999999</c:v>
                </c:pt>
                <c:pt idx="1">
                  <c:v>1.3326015999999998</c:v>
                </c:pt>
                <c:pt idx="2">
                  <c:v>1.25932778</c:v>
                </c:pt>
                <c:pt idx="3">
                  <c:v>1.7349914899999999</c:v>
                </c:pt>
                <c:pt idx="4">
                  <c:v>2.1815219299999997</c:v>
                </c:pt>
                <c:pt idx="5">
                  <c:v>1.52168846</c:v>
                </c:pt>
                <c:pt idx="6">
                  <c:v>2.1806199099999999</c:v>
                </c:pt>
                <c:pt idx="7">
                  <c:v>1.2531751899999999</c:v>
                </c:pt>
                <c:pt idx="8">
                  <c:v>1.3449120400000001</c:v>
                </c:pt>
                <c:pt idx="9">
                  <c:v>1.76168627</c:v>
                </c:pt>
                <c:pt idx="10">
                  <c:v>2.1214423600000001</c:v>
                </c:pt>
                <c:pt idx="11">
                  <c:v>1.28554269</c:v>
                </c:pt>
                <c:pt idx="12">
                  <c:v>1.1656021599999999</c:v>
                </c:pt>
                <c:pt idx="13">
                  <c:v>1.0405038</c:v>
                </c:pt>
                <c:pt idx="14">
                  <c:v>1.2575731400000001</c:v>
                </c:pt>
                <c:pt idx="15">
                  <c:v>1.32577893</c:v>
                </c:pt>
                <c:pt idx="16">
                  <c:v>0.89343834999999994</c:v>
                </c:pt>
                <c:pt idx="17">
                  <c:v>1.33560495</c:v>
                </c:pt>
                <c:pt idx="18">
                  <c:v>0.98982069000000006</c:v>
                </c:pt>
                <c:pt idx="19">
                  <c:v>0.72817420999999993</c:v>
                </c:pt>
                <c:pt idx="20">
                  <c:v>2.1430606399999999</c:v>
                </c:pt>
                <c:pt idx="21">
                  <c:v>2.6366106700000005</c:v>
                </c:pt>
                <c:pt idx="22">
                  <c:v>2.1019833499999998</c:v>
                </c:pt>
                <c:pt idx="23">
                  <c:v>2.2459784999999997</c:v>
                </c:pt>
                <c:pt idx="24">
                  <c:v>2.13713563</c:v>
                </c:pt>
                <c:pt idx="25">
                  <c:v>2.30870139</c:v>
                </c:pt>
                <c:pt idx="26">
                  <c:v>2.3687332699999999</c:v>
                </c:pt>
                <c:pt idx="27">
                  <c:v>1.7393932300000001</c:v>
                </c:pt>
                <c:pt idx="28">
                  <c:v>2.3603132200000001</c:v>
                </c:pt>
                <c:pt idx="29">
                  <c:v>2.10790108</c:v>
                </c:pt>
                <c:pt idx="30">
                  <c:v>2.0080090300000002</c:v>
                </c:pt>
                <c:pt idx="31">
                  <c:v>2.2996283800000001</c:v>
                </c:pt>
                <c:pt idx="32">
                  <c:v>2.1566669799999998</c:v>
                </c:pt>
                <c:pt idx="33">
                  <c:v>1.5736792199999998</c:v>
                </c:pt>
                <c:pt idx="34">
                  <c:v>2.29336875</c:v>
                </c:pt>
                <c:pt idx="35">
                  <c:v>2.9166674599999998</c:v>
                </c:pt>
                <c:pt idx="36">
                  <c:v>2.5356324800000003</c:v>
                </c:pt>
                <c:pt idx="37">
                  <c:v>2.2622648000000001</c:v>
                </c:pt>
              </c:numCache>
            </c:numRef>
          </c:yVal>
          <c:smooth val="0"/>
          <c:extLst>
            <c:ext xmlns:c16="http://schemas.microsoft.com/office/drawing/2014/chart" uri="{C3380CC4-5D6E-409C-BE32-E72D297353CC}">
              <c16:uniqueId val="{00000003-C0B8-499C-9F85-B21B6858422D}"/>
            </c:ext>
          </c:extLst>
        </c:ser>
        <c:dLbls>
          <c:showLegendKey val="0"/>
          <c:showVal val="1"/>
          <c:showCatName val="0"/>
          <c:showSerName val="0"/>
          <c:showPercent val="0"/>
          <c:showBubbleSize val="0"/>
        </c:dLbls>
        <c:axId val="229172192"/>
        <c:axId val="148534584"/>
      </c:scatterChart>
      <c:valAx>
        <c:axId val="229172192"/>
        <c:scaling>
          <c:orientation val="minMax"/>
          <c:min val="1975"/>
        </c:scaling>
        <c:delete val="0"/>
        <c:axPos val="b"/>
        <c:majorGridlines>
          <c:spPr>
            <a:ln w="3175">
              <a:solidFill>
                <a:srgbClr val="C0C0C0"/>
              </a:solidFill>
              <a:prstDash val="solid"/>
            </a:ln>
          </c:spPr>
        </c:majorGridlines>
        <c:title>
          <c:tx>
            <c:rich>
              <a:bodyPr/>
              <a:lstStyle/>
              <a:p>
                <a:pPr>
                  <a:defRPr/>
                </a:pPr>
                <a:r>
                  <a:rPr lang="en-US"/>
                  <a:t>Year</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48534584"/>
        <c:crosses val="autoZero"/>
        <c:crossBetween val="midCat"/>
      </c:valAx>
      <c:valAx>
        <c:axId val="148534584"/>
        <c:scaling>
          <c:orientation val="minMax"/>
        </c:scaling>
        <c:delete val="0"/>
        <c:axPos val="l"/>
        <c:majorGridlines>
          <c:spPr>
            <a:ln w="3175">
              <a:solidFill>
                <a:srgbClr val="C0C0C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Death rate (per million people)</a:t>
                </a:r>
              </a:p>
            </c:rich>
          </c:tx>
          <c:layout>
            <c:manualLayout>
              <c:xMode val="edge"/>
              <c:yMode val="edge"/>
              <c:x val="2.6133030674526912E-2"/>
              <c:y val="0.32716913110901019"/>
            </c:manualLayout>
          </c:layout>
          <c:overlay val="0"/>
          <c:spPr>
            <a:noFill/>
            <a:ln w="25400">
              <a:noFill/>
            </a:ln>
          </c:spPr>
        </c:title>
        <c:numFmt formatCode="0.0" sourceLinked="0"/>
        <c:majorTickMark val="out"/>
        <c:minorTickMark val="none"/>
        <c:tickLblPos val="nextTo"/>
        <c:spPr>
          <a:ln w="3175">
            <a:solidFill>
              <a:srgbClr val="000000"/>
            </a:solidFill>
            <a:prstDash val="solid"/>
          </a:ln>
        </c:spPr>
        <c:crossAx val="229172192"/>
        <c:crosses val="autoZero"/>
        <c:crossBetween val="midCat"/>
      </c:valAx>
      <c:spPr>
        <a:noFill/>
        <a:ln w="3175">
          <a:solidFill>
            <a:srgbClr val="000000"/>
          </a:solidFill>
          <a:prstDash val="solid"/>
        </a:ln>
      </c:spPr>
    </c:plotArea>
    <c:legend>
      <c:legendPos val="r"/>
      <c:layout>
        <c:manualLayout>
          <c:xMode val="edge"/>
          <c:yMode val="edge"/>
          <c:x val="0.12010995055776007"/>
          <c:y val="0.15390254800716321"/>
          <c:w val="0.49315553050821292"/>
          <c:h val="0.1441534425392357"/>
        </c:manualLayout>
      </c:layout>
      <c:overlay val="0"/>
      <c:spPr>
        <a:solidFill>
          <a:schemeClr val="bg1"/>
        </a:solidFill>
      </c:spPr>
      <c:txPr>
        <a:bodyPr/>
        <a:lstStyle/>
        <a:p>
          <a:pPr>
            <a:defRPr sz="1400"/>
          </a:pPr>
          <a:endParaRPr lang="en-US"/>
        </a:p>
      </c:txPr>
    </c:legend>
    <c:plotVisOnly val="1"/>
    <c:dispBlanksAs val="gap"/>
    <c:showDLblsOverMax val="0"/>
  </c:chart>
  <c:spPr>
    <a:solidFill>
      <a:srgbClr val="FFFFFF"/>
    </a:solidFill>
    <a:ln w="9525">
      <a:noFill/>
    </a:ln>
  </c:spPr>
  <c:txPr>
    <a:bodyPr/>
    <a:lstStyle/>
    <a:p>
      <a:pPr>
        <a:defRPr sz="1200">
          <a:latin typeface="Arial" pitchFamily="34" charset="0"/>
          <a:cs typeface="Arial" pitchFamily="34" charset="0"/>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1"/>
              <a:t>Deaths Classified as "Cold-Related" in the United</a:t>
            </a:r>
            <a:r>
              <a:rPr lang="en-US" sz="1600" b="1" baseline="0"/>
              <a:t> States by Month, 1999-2015</a:t>
            </a:r>
            <a:endParaRPr lang="en-US" sz="1600" b="1"/>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854912413659149E-2"/>
          <c:y val="0.10349757465825597"/>
          <c:w val="0.88802316755683441"/>
          <c:h val="0.65300533412974748"/>
        </c:manualLayout>
      </c:layout>
      <c:barChart>
        <c:barDir val="col"/>
        <c:grouping val="clustered"/>
        <c:varyColors val="0"/>
        <c:ser>
          <c:idx val="0"/>
          <c:order val="0"/>
          <c:spPr>
            <a:solidFill>
              <a:schemeClr val="accent1"/>
            </a:solidFill>
            <a:ln>
              <a:noFill/>
            </a:ln>
            <a:effectLst/>
          </c:spPr>
          <c:invertIfNegative val="0"/>
          <c:cat>
            <c:strRef>
              <c:f>'Data for Figure TD-1'!$A$2:$A$13</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'Data for Figure TD-1'!$C$2:$C$13</c:f>
              <c:numCache>
                <c:formatCode>General</c:formatCode>
                <c:ptCount val="12"/>
                <c:pt idx="0">
                  <c:v>5534</c:v>
                </c:pt>
                <c:pt idx="1">
                  <c:v>4209</c:v>
                </c:pt>
                <c:pt idx="2">
                  <c:v>2461</c:v>
                </c:pt>
                <c:pt idx="3">
                  <c:v>1207</c:v>
                </c:pt>
                <c:pt idx="4">
                  <c:v>653</c:v>
                </c:pt>
                <c:pt idx="5">
                  <c:v>369</c:v>
                </c:pt>
                <c:pt idx="6">
                  <c:v>329</c:v>
                </c:pt>
                <c:pt idx="7">
                  <c:v>276</c:v>
                </c:pt>
                <c:pt idx="8">
                  <c:v>455</c:v>
                </c:pt>
                <c:pt idx="9">
                  <c:v>1054</c:v>
                </c:pt>
                <c:pt idx="10">
                  <c:v>2251</c:v>
                </c:pt>
                <c:pt idx="11">
                  <c:v>4554</c:v>
                </c:pt>
              </c:numCache>
            </c:numRef>
          </c:val>
          <c:extLst>
            <c:ext xmlns:c16="http://schemas.microsoft.com/office/drawing/2014/chart" uri="{C3380CC4-5D6E-409C-BE32-E72D297353CC}">
              <c16:uniqueId val="{00000000-D74A-40ED-9F12-2418DB0246F8}"/>
            </c:ext>
          </c:extLst>
        </c:ser>
        <c:dLbls>
          <c:showLegendKey val="0"/>
          <c:showVal val="0"/>
          <c:showCatName val="0"/>
          <c:showSerName val="0"/>
          <c:showPercent val="0"/>
          <c:showBubbleSize val="0"/>
        </c:dLbls>
        <c:gapWidth val="29"/>
        <c:overlap val="-27"/>
        <c:axId val="186187664"/>
        <c:axId val="186188320"/>
      </c:barChart>
      <c:catAx>
        <c:axId val="186187664"/>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Month</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6188320"/>
        <c:crosses val="autoZero"/>
        <c:auto val="1"/>
        <c:lblAlgn val="ctr"/>
        <c:lblOffset val="100"/>
        <c:noMultiLvlLbl val="0"/>
      </c:catAx>
      <c:valAx>
        <c:axId val="18618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Number of</a:t>
                </a:r>
                <a:r>
                  <a:rPr lang="en-US" sz="1200" b="1" baseline="0"/>
                  <a:t> deaths</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6187664"/>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000-000000000000}">
  <sheetPr/>
  <sheetViews>
    <sheetView zoomScale="85"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100-000000000000}">
  <sheetPr/>
  <sheetViews>
    <sheetView zoomScale="90"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8673353" cy="6297706"/>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664222" cy="6286500"/>
    <xdr:graphicFrame macro="">
      <xdr:nvGraphicFramePr>
        <xdr:cNvPr id="2" name="Chart 1">
          <a:extLst>
            <a:ext uri="{FF2B5EF4-FFF2-40B4-BE49-F238E27FC236}">
              <a16:creationId xmlns:a16="http://schemas.microsoft.com/office/drawing/2014/main" id="{21C527EE-603D-4201-8BB1-4BB43E601E3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ompressed Mortality, 1979-1998" connectionId="1" xr16:uid="{00000000-0016-0000-07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Compressed Mortality, 1999-2016" connectionId="2" xr16:uid="{00000000-0016-0000-0800-000001000000}"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7.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2"/>
  <sheetViews>
    <sheetView workbookViewId="0">
      <selection activeCell="F34" sqref="F34"/>
    </sheetView>
  </sheetViews>
  <sheetFormatPr defaultRowHeight="12.75"/>
  <cols>
    <col min="1" max="1" width="6.42578125" bestFit="1" customWidth="1"/>
    <col min="2" max="2" width="13" customWidth="1"/>
    <col min="3" max="3" width="19.28515625" customWidth="1"/>
    <col min="8" max="8" width="10.28515625" customWidth="1"/>
  </cols>
  <sheetData>
    <row r="1" spans="1:8">
      <c r="A1" s="16" t="s">
        <v>12</v>
      </c>
      <c r="B1" s="22"/>
      <c r="C1" s="23"/>
      <c r="D1" s="18" t="s">
        <v>78</v>
      </c>
      <c r="E1" s="19"/>
      <c r="F1" s="19"/>
      <c r="G1" s="19"/>
      <c r="H1" s="19"/>
    </row>
    <row r="2" spans="1:8">
      <c r="A2" s="16"/>
      <c r="B2" s="22"/>
      <c r="C2" s="23"/>
      <c r="D2" s="48" t="s">
        <v>91</v>
      </c>
      <c r="E2" s="49"/>
      <c r="F2" s="49"/>
      <c r="G2" s="49"/>
      <c r="H2" s="49"/>
    </row>
    <row r="3" spans="1:8">
      <c r="A3" s="11" t="s">
        <v>0</v>
      </c>
      <c r="B3" s="11" t="s">
        <v>18</v>
      </c>
      <c r="D3" s="29" t="s">
        <v>0</v>
      </c>
      <c r="E3" s="11" t="s">
        <v>18</v>
      </c>
    </row>
    <row r="4" spans="1:8">
      <c r="A4" s="3">
        <v>1979</v>
      </c>
      <c r="B4" s="25">
        <v>1.5847902999999999</v>
      </c>
      <c r="C4" s="13"/>
      <c r="D4" s="13">
        <v>1999</v>
      </c>
      <c r="E4" s="3">
        <v>4.4688906580646846</v>
      </c>
      <c r="F4" s="13"/>
    </row>
    <row r="5" spans="1:8">
      <c r="A5" s="3">
        <f t="shared" ref="A5:A41" si="0">A4+1</f>
        <v>1980</v>
      </c>
      <c r="B5" s="25">
        <v>1.3326015999999998</v>
      </c>
      <c r="C5" s="13"/>
      <c r="D5" s="13">
        <v>2000</v>
      </c>
      <c r="E5" s="3">
        <v>4.7544273259239453</v>
      </c>
      <c r="F5" s="13"/>
    </row>
    <row r="6" spans="1:8">
      <c r="A6" s="3">
        <f t="shared" si="0"/>
        <v>1981</v>
      </c>
      <c r="B6" s="25">
        <v>1.25932778</v>
      </c>
      <c r="C6" s="13"/>
      <c r="D6" s="13">
        <v>2001</v>
      </c>
      <c r="E6" s="3">
        <v>3.7793590533396877</v>
      </c>
      <c r="F6" s="13"/>
    </row>
    <row r="7" spans="1:8">
      <c r="A7" s="3">
        <f t="shared" si="0"/>
        <v>1982</v>
      </c>
      <c r="B7" s="25">
        <v>1.7349914899999999</v>
      </c>
      <c r="C7" s="13"/>
      <c r="D7" s="13">
        <v>2002</v>
      </c>
      <c r="E7" s="3">
        <v>3.9009100291155652</v>
      </c>
      <c r="F7" s="13"/>
    </row>
    <row r="8" spans="1:8">
      <c r="A8" s="3">
        <f t="shared" si="0"/>
        <v>1983</v>
      </c>
      <c r="B8" s="25">
        <v>2.1815219299999997</v>
      </c>
      <c r="C8" s="13"/>
      <c r="D8" s="13">
        <v>2003</v>
      </c>
      <c r="E8" s="3">
        <v>4.3914690192218906</v>
      </c>
      <c r="F8" s="13"/>
    </row>
    <row r="9" spans="1:8">
      <c r="A9" s="3">
        <f t="shared" si="0"/>
        <v>1984</v>
      </c>
      <c r="B9" s="25">
        <v>1.52168846</v>
      </c>
      <c r="C9" s="13"/>
      <c r="D9" s="13">
        <v>2004</v>
      </c>
      <c r="E9" s="3">
        <v>4.3100313027805939</v>
      </c>
      <c r="F9" s="13"/>
    </row>
    <row r="10" spans="1:8">
      <c r="A10" s="3">
        <f t="shared" si="0"/>
        <v>1985</v>
      </c>
      <c r="B10" s="25">
        <v>2.1806199099999999</v>
      </c>
      <c r="C10" s="13"/>
      <c r="D10" s="13">
        <v>2005</v>
      </c>
      <c r="E10" s="3">
        <v>4.6257976865793591</v>
      </c>
      <c r="F10" s="13"/>
    </row>
    <row r="11" spans="1:8">
      <c r="A11" s="3">
        <f t="shared" si="0"/>
        <v>1986</v>
      </c>
      <c r="B11" s="25">
        <v>1.2531751899999999</v>
      </c>
      <c r="C11" s="13"/>
      <c r="D11" s="13">
        <v>2006</v>
      </c>
      <c r="E11" s="3">
        <v>3.5458151083575622</v>
      </c>
      <c r="F11" s="13"/>
    </row>
    <row r="12" spans="1:8">
      <c r="A12" s="3">
        <f t="shared" si="0"/>
        <v>1987</v>
      </c>
      <c r="B12" s="25">
        <v>1.3449120400000001</v>
      </c>
      <c r="C12" s="13"/>
      <c r="D12" s="13">
        <v>2007</v>
      </c>
      <c r="E12" s="3">
        <v>4.624354873032793</v>
      </c>
      <c r="F12" s="13"/>
    </row>
    <row r="13" spans="1:8">
      <c r="A13" s="3">
        <f t="shared" si="0"/>
        <v>1988</v>
      </c>
      <c r="B13" s="25">
        <v>1.76168627</v>
      </c>
      <c r="C13" s="13"/>
      <c r="D13" s="13">
        <v>2008</v>
      </c>
      <c r="E13" s="3">
        <v>4.5183402290856369</v>
      </c>
      <c r="F13" s="13"/>
    </row>
    <row r="14" spans="1:8">
      <c r="A14" s="3">
        <f t="shared" si="0"/>
        <v>1989</v>
      </c>
      <c r="B14" s="25">
        <v>2.1214423600000001</v>
      </c>
      <c r="C14" s="13"/>
      <c r="D14" s="13">
        <v>2009</v>
      </c>
      <c r="E14" s="3">
        <v>4.4626044811348837</v>
      </c>
      <c r="F14" s="13"/>
    </row>
    <row r="15" spans="1:8">
      <c r="A15" s="3">
        <f t="shared" si="0"/>
        <v>1990</v>
      </c>
      <c r="B15" s="25">
        <v>1.28554269</v>
      </c>
      <c r="C15" s="13"/>
      <c r="D15" s="13">
        <v>2010</v>
      </c>
      <c r="E15" s="3">
        <v>4.971731769610221</v>
      </c>
      <c r="F15" s="13"/>
    </row>
    <row r="16" spans="1:8">
      <c r="A16" s="3">
        <f t="shared" si="0"/>
        <v>1991</v>
      </c>
      <c r="B16" s="25">
        <v>1.1656021599999999</v>
      </c>
      <c r="C16" s="13"/>
      <c r="D16" s="13">
        <v>2011</v>
      </c>
      <c r="E16" s="3">
        <v>4.8525007149014074</v>
      </c>
      <c r="F16" s="13"/>
    </row>
    <row r="17" spans="1:6">
      <c r="A17" s="3">
        <f t="shared" si="0"/>
        <v>1992</v>
      </c>
      <c r="B17" s="25">
        <v>1.0405038</v>
      </c>
      <c r="C17" s="13"/>
      <c r="D17" s="13">
        <v>2012</v>
      </c>
      <c r="E17" s="3">
        <v>3.7303205680128233</v>
      </c>
      <c r="F17" s="13"/>
    </row>
    <row r="18" spans="1:6">
      <c r="A18" s="3">
        <f t="shared" si="0"/>
        <v>1993</v>
      </c>
      <c r="B18" s="25">
        <v>1.2575731400000001</v>
      </c>
      <c r="C18" s="13"/>
      <c r="D18" s="13">
        <v>2013</v>
      </c>
      <c r="E18" s="3">
        <v>5.0991867907375577</v>
      </c>
      <c r="F18" s="13"/>
    </row>
    <row r="19" spans="1:6">
      <c r="A19" s="3">
        <f t="shared" si="0"/>
        <v>1994</v>
      </c>
      <c r="B19" s="25">
        <v>1.32577893</v>
      </c>
      <c r="C19" s="13"/>
      <c r="D19" s="13">
        <v>2014</v>
      </c>
      <c r="E19" s="3">
        <v>5.9336933726189836</v>
      </c>
      <c r="F19" s="13"/>
    </row>
    <row r="20" spans="1:6">
      <c r="A20" s="3">
        <f t="shared" si="0"/>
        <v>1995</v>
      </c>
      <c r="B20" s="25">
        <v>0.89343834999999994</v>
      </c>
      <c r="C20" s="4"/>
      <c r="D20" s="13">
        <v>2015</v>
      </c>
      <c r="E20" s="13">
        <v>5.441498416303066</v>
      </c>
      <c r="F20" s="13"/>
    </row>
    <row r="21" spans="1:6">
      <c r="A21" s="3">
        <f t="shared" si="0"/>
        <v>1996</v>
      </c>
      <c r="B21" s="25">
        <v>1.33560495</v>
      </c>
      <c r="C21" s="4"/>
      <c r="D21" s="13"/>
      <c r="E21" s="13"/>
      <c r="F21" s="13"/>
    </row>
    <row r="22" spans="1:6">
      <c r="A22" s="3">
        <f t="shared" si="0"/>
        <v>1997</v>
      </c>
      <c r="B22" s="25">
        <v>0.98982069000000006</v>
      </c>
      <c r="C22" s="4"/>
      <c r="D22" s="13"/>
      <c r="E22" s="2"/>
      <c r="F22" s="13"/>
    </row>
    <row r="23" spans="1:6">
      <c r="A23" s="3">
        <f t="shared" si="0"/>
        <v>1998</v>
      </c>
      <c r="B23" s="25">
        <v>0.72817420999999993</v>
      </c>
      <c r="C23" s="4"/>
      <c r="D23" s="13"/>
      <c r="E23" s="2"/>
      <c r="F23" s="13"/>
    </row>
    <row r="24" spans="1:6">
      <c r="A24" s="3">
        <f t="shared" si="0"/>
        <v>1999</v>
      </c>
      <c r="B24" s="25">
        <v>2.1430606399999999</v>
      </c>
      <c r="C24" s="4"/>
      <c r="D24" s="13"/>
      <c r="E24" s="2"/>
      <c r="F24" s="13"/>
    </row>
    <row r="25" spans="1:6">
      <c r="A25" s="3">
        <f t="shared" si="0"/>
        <v>2000</v>
      </c>
      <c r="B25" s="25">
        <v>2.6366106700000005</v>
      </c>
      <c r="C25" s="4"/>
      <c r="D25" s="13"/>
      <c r="E25" s="2"/>
      <c r="F25" s="13"/>
    </row>
    <row r="26" spans="1:6">
      <c r="A26" s="3">
        <f t="shared" si="0"/>
        <v>2001</v>
      </c>
      <c r="B26" s="25">
        <v>2.1019833499999998</v>
      </c>
      <c r="C26" s="4"/>
      <c r="D26" s="13"/>
      <c r="E26" s="2"/>
      <c r="F26" s="13"/>
    </row>
    <row r="27" spans="1:6">
      <c r="A27" s="3">
        <f t="shared" si="0"/>
        <v>2002</v>
      </c>
      <c r="B27" s="25">
        <v>2.2459784999999997</v>
      </c>
      <c r="C27" s="4"/>
      <c r="D27" s="13"/>
      <c r="E27" s="2"/>
      <c r="F27" s="13"/>
    </row>
    <row r="28" spans="1:6">
      <c r="A28" s="3">
        <f t="shared" si="0"/>
        <v>2003</v>
      </c>
      <c r="B28" s="25">
        <v>2.13713563</v>
      </c>
      <c r="C28" s="4"/>
      <c r="D28" s="13"/>
      <c r="E28" s="2"/>
      <c r="F28" s="13"/>
    </row>
    <row r="29" spans="1:6">
      <c r="A29" s="3">
        <f t="shared" si="0"/>
        <v>2004</v>
      </c>
      <c r="B29" s="25">
        <v>2.30870139</v>
      </c>
      <c r="C29" s="4"/>
      <c r="D29" s="13"/>
      <c r="E29" s="2"/>
      <c r="F29" s="13"/>
    </row>
    <row r="30" spans="1:6">
      <c r="A30" s="3">
        <f t="shared" si="0"/>
        <v>2005</v>
      </c>
      <c r="B30" s="25">
        <v>2.3687332699999999</v>
      </c>
      <c r="C30" s="4"/>
      <c r="D30" s="13"/>
      <c r="E30" s="2"/>
      <c r="F30" s="13"/>
    </row>
    <row r="31" spans="1:6">
      <c r="A31" s="3">
        <f t="shared" si="0"/>
        <v>2006</v>
      </c>
      <c r="B31" s="25">
        <v>1.7393932300000001</v>
      </c>
      <c r="C31" s="4"/>
      <c r="D31" s="13"/>
      <c r="E31" s="2"/>
      <c r="F31" s="13"/>
    </row>
    <row r="32" spans="1:6">
      <c r="A32" s="3">
        <f t="shared" si="0"/>
        <v>2007</v>
      </c>
      <c r="B32" s="25">
        <v>2.3603132200000001</v>
      </c>
      <c r="C32" s="4"/>
      <c r="D32" s="13"/>
      <c r="E32" s="13"/>
      <c r="F32" s="13"/>
    </row>
    <row r="33" spans="1:6">
      <c r="A33" s="3">
        <f t="shared" si="0"/>
        <v>2008</v>
      </c>
      <c r="B33" s="25">
        <v>2.10790108</v>
      </c>
      <c r="C33" s="4"/>
      <c r="D33" s="13"/>
      <c r="E33" s="13"/>
      <c r="F33" s="13"/>
    </row>
    <row r="34" spans="1:6">
      <c r="A34" s="3">
        <f t="shared" si="0"/>
        <v>2009</v>
      </c>
      <c r="B34" s="25">
        <v>2.0080090300000002</v>
      </c>
      <c r="C34" s="4"/>
      <c r="D34" s="13"/>
      <c r="E34" s="13"/>
      <c r="F34" s="13"/>
    </row>
    <row r="35" spans="1:6">
      <c r="A35" s="3">
        <f t="shared" si="0"/>
        <v>2010</v>
      </c>
      <c r="B35" s="25">
        <v>2.2996283800000001</v>
      </c>
      <c r="C35" s="4"/>
      <c r="D35" s="13"/>
      <c r="E35" s="13"/>
      <c r="F35" s="13"/>
    </row>
    <row r="36" spans="1:6">
      <c r="A36" s="3">
        <f t="shared" si="0"/>
        <v>2011</v>
      </c>
      <c r="B36" s="25">
        <v>2.1566669799999998</v>
      </c>
      <c r="C36" s="4"/>
      <c r="D36" s="13"/>
      <c r="E36" s="13"/>
      <c r="F36" s="13"/>
    </row>
    <row r="37" spans="1:6">
      <c r="A37" s="3">
        <f t="shared" si="0"/>
        <v>2012</v>
      </c>
      <c r="B37" s="25">
        <v>1.5736792199999998</v>
      </c>
      <c r="C37" s="4"/>
      <c r="D37" s="1"/>
      <c r="E37" s="13"/>
      <c r="F37" s="13"/>
    </row>
    <row r="38" spans="1:6">
      <c r="A38" s="3">
        <f t="shared" si="0"/>
        <v>2013</v>
      </c>
      <c r="B38" s="25">
        <v>2.29336875</v>
      </c>
      <c r="C38" s="13"/>
      <c r="D38" s="13"/>
      <c r="E38" s="13"/>
      <c r="F38" s="13"/>
    </row>
    <row r="39" spans="1:6">
      <c r="A39" s="3">
        <f t="shared" si="0"/>
        <v>2014</v>
      </c>
      <c r="B39" s="25">
        <v>2.9166674599999998</v>
      </c>
      <c r="C39" s="13"/>
      <c r="D39" s="13"/>
      <c r="E39" s="13"/>
      <c r="F39" s="13"/>
    </row>
    <row r="40" spans="1:6">
      <c r="A40" s="3">
        <f t="shared" si="0"/>
        <v>2015</v>
      </c>
      <c r="B40" s="25">
        <v>2.5356324800000003</v>
      </c>
      <c r="C40" s="13"/>
      <c r="D40" s="13"/>
      <c r="E40" s="13"/>
      <c r="F40" s="13"/>
    </row>
    <row r="41" spans="1:6">
      <c r="A41" s="3">
        <f t="shared" si="0"/>
        <v>2016</v>
      </c>
      <c r="B41" s="25">
        <v>2.2622648000000001</v>
      </c>
      <c r="C41" s="13"/>
      <c r="D41" s="13"/>
      <c r="E41" s="13"/>
      <c r="F41" s="13"/>
    </row>
    <row r="42" spans="1:6">
      <c r="A42" s="13"/>
      <c r="B42" s="13"/>
      <c r="C42" s="13"/>
      <c r="D42" s="13"/>
      <c r="E42" s="13"/>
      <c r="F42" s="13"/>
    </row>
  </sheetData>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workbookViewId="0">
      <selection activeCell="A13" sqref="A13"/>
    </sheetView>
  </sheetViews>
  <sheetFormatPr defaultRowHeight="12.75"/>
  <cols>
    <col min="1" max="1" width="12.7109375" customWidth="1"/>
    <col min="2" max="2" width="17.28515625" customWidth="1"/>
  </cols>
  <sheetData>
    <row r="1" spans="1:3">
      <c r="A1" s="12" t="s">
        <v>89</v>
      </c>
      <c r="B1" s="12" t="s">
        <v>134</v>
      </c>
      <c r="C1" s="12" t="s">
        <v>135</v>
      </c>
    </row>
    <row r="2" spans="1:3">
      <c r="A2" t="s">
        <v>101</v>
      </c>
      <c r="B2">
        <v>1</v>
      </c>
      <c r="C2">
        <f>SUMIF('Contributing cause data - CDC'!B:B,'Data for Figure TD-1'!B2,'Contributing cause data - CDC'!C:C)</f>
        <v>5534</v>
      </c>
    </row>
    <row r="3" spans="1:3">
      <c r="A3" t="s">
        <v>102</v>
      </c>
      <c r="B3">
        <v>2</v>
      </c>
      <c r="C3">
        <f>SUMIF('Contributing cause data - CDC'!B:B,'Data for Figure TD-1'!B3,'Contributing cause data - CDC'!C:C)</f>
        <v>4209</v>
      </c>
    </row>
    <row r="4" spans="1:3">
      <c r="A4" t="s">
        <v>103</v>
      </c>
      <c r="B4">
        <v>3</v>
      </c>
      <c r="C4">
        <f>SUMIF('Contributing cause data - CDC'!B:B,'Data for Figure TD-1'!B4,'Contributing cause data - CDC'!C:C)</f>
        <v>2461</v>
      </c>
    </row>
    <row r="5" spans="1:3">
      <c r="A5" t="s">
        <v>104</v>
      </c>
      <c r="B5">
        <v>4</v>
      </c>
      <c r="C5">
        <f>SUMIF('Contributing cause data - CDC'!B:B,'Data for Figure TD-1'!B5,'Contributing cause data - CDC'!C:C)</f>
        <v>1207</v>
      </c>
    </row>
    <row r="6" spans="1:3">
      <c r="A6" t="s">
        <v>105</v>
      </c>
      <c r="B6">
        <v>5</v>
      </c>
      <c r="C6">
        <f>SUMIF('Contributing cause data - CDC'!B:B,'Data for Figure TD-1'!B6,'Contributing cause data - CDC'!C:C)</f>
        <v>653</v>
      </c>
    </row>
    <row r="7" spans="1:3">
      <c r="A7" t="s">
        <v>106</v>
      </c>
      <c r="B7">
        <v>6</v>
      </c>
      <c r="C7">
        <f>SUMIF('Contributing cause data - CDC'!B:B,'Data for Figure TD-1'!B7,'Contributing cause data - CDC'!C:C)</f>
        <v>369</v>
      </c>
    </row>
    <row r="8" spans="1:3">
      <c r="A8" t="s">
        <v>107</v>
      </c>
      <c r="B8">
        <v>7</v>
      </c>
      <c r="C8">
        <f>SUMIF('Contributing cause data - CDC'!B:B,'Data for Figure TD-1'!B8,'Contributing cause data - CDC'!C:C)</f>
        <v>329</v>
      </c>
    </row>
    <row r="9" spans="1:3">
      <c r="A9" t="s">
        <v>108</v>
      </c>
      <c r="B9">
        <v>8</v>
      </c>
      <c r="C9">
        <f>SUMIF('Contributing cause data - CDC'!B:B,'Data for Figure TD-1'!B9,'Contributing cause data - CDC'!C:C)</f>
        <v>276</v>
      </c>
    </row>
    <row r="10" spans="1:3">
      <c r="A10" t="s">
        <v>109</v>
      </c>
      <c r="B10">
        <v>9</v>
      </c>
      <c r="C10">
        <f>SUMIF('Contributing cause data - CDC'!B:B,'Data for Figure TD-1'!B10,'Contributing cause data - CDC'!C:C)</f>
        <v>455</v>
      </c>
    </row>
    <row r="11" spans="1:3">
      <c r="A11" t="s">
        <v>110</v>
      </c>
      <c r="B11">
        <v>10</v>
      </c>
      <c r="C11">
        <f>SUMIF('Contributing cause data - CDC'!B:B,'Data for Figure TD-1'!B11,'Contributing cause data - CDC'!C:C)</f>
        <v>1054</v>
      </c>
    </row>
    <row r="12" spans="1:3">
      <c r="A12" t="s">
        <v>111</v>
      </c>
      <c r="B12">
        <v>11</v>
      </c>
      <c r="C12">
        <f>SUMIF('Contributing cause data - CDC'!B:B,'Data for Figure TD-1'!B12,'Contributing cause data - CDC'!C:C)</f>
        <v>2251</v>
      </c>
    </row>
    <row r="13" spans="1:3">
      <c r="A13" t="s">
        <v>112</v>
      </c>
      <c r="B13">
        <v>12</v>
      </c>
      <c r="C13">
        <f>SUMIF('Contributing cause data - CDC'!B:B,'Data for Figure TD-1'!B13,'Contributing cause data - CDC'!C:C)</f>
        <v>4554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49"/>
  <sheetViews>
    <sheetView topLeftCell="A4" zoomScale="110" zoomScaleNormal="110" workbookViewId="0">
      <selection activeCell="A19" sqref="A19"/>
    </sheetView>
  </sheetViews>
  <sheetFormatPr defaultRowHeight="12.75"/>
  <cols>
    <col min="1" max="1" width="101.42578125" customWidth="1"/>
    <col min="2" max="2" width="116.7109375" customWidth="1"/>
  </cols>
  <sheetData>
    <row r="1" spans="1:2" ht="21.75" customHeight="1">
      <c r="A1" s="5" t="s">
        <v>2</v>
      </c>
    </row>
    <row r="2" spans="1:2">
      <c r="A2" s="6"/>
    </row>
    <row r="3" spans="1:2">
      <c r="A3" s="17" t="s">
        <v>12</v>
      </c>
    </row>
    <row r="4" spans="1:2">
      <c r="A4" s="6"/>
    </row>
    <row r="5" spans="1:2">
      <c r="A5" s="8" t="s">
        <v>4</v>
      </c>
    </row>
    <row r="6" spans="1:2">
      <c r="A6" s="8"/>
    </row>
    <row r="7" spans="1:2">
      <c r="A7" s="6" t="s">
        <v>136</v>
      </c>
    </row>
    <row r="8" spans="1:2" ht="63.75">
      <c r="A8" s="21" t="s">
        <v>133</v>
      </c>
      <c r="B8" s="10"/>
    </row>
    <row r="9" spans="1:2">
      <c r="A9" s="21"/>
      <c r="B9" s="10"/>
    </row>
    <row r="10" spans="1:2">
      <c r="A10" s="21" t="s">
        <v>116</v>
      </c>
      <c r="B10" s="10"/>
    </row>
    <row r="11" spans="1:2" ht="25.5">
      <c r="A11" s="21" t="s">
        <v>137</v>
      </c>
      <c r="B11" s="10"/>
    </row>
    <row r="12" spans="1:2" ht="25.5">
      <c r="A12" s="21" t="s">
        <v>138</v>
      </c>
      <c r="B12" s="10"/>
    </row>
    <row r="13" spans="1:2" ht="12" customHeight="1">
      <c r="A13" s="21" t="s">
        <v>139</v>
      </c>
      <c r="B13" s="10"/>
    </row>
    <row r="14" spans="1:2">
      <c r="A14" s="21" t="s">
        <v>117</v>
      </c>
      <c r="B14" s="10"/>
    </row>
    <row r="15" spans="1:2">
      <c r="A15" s="21"/>
      <c r="B15" s="10"/>
    </row>
    <row r="16" spans="1:2">
      <c r="A16" s="21" t="s">
        <v>19</v>
      </c>
      <c r="B16" s="10"/>
    </row>
    <row r="17" spans="1:2">
      <c r="A17" s="10" t="s">
        <v>9</v>
      </c>
      <c r="B17" s="10"/>
    </row>
    <row r="18" spans="1:2">
      <c r="A18" s="7"/>
    </row>
    <row r="19" spans="1:2">
      <c r="A19" s="9" t="s">
        <v>5</v>
      </c>
    </row>
    <row r="20" spans="1:2">
      <c r="A20" s="7"/>
    </row>
    <row r="21" spans="1:2">
      <c r="A21" s="6" t="s">
        <v>92</v>
      </c>
    </row>
    <row r="22" spans="1:2" ht="27" customHeight="1">
      <c r="A22" s="7" t="s">
        <v>6</v>
      </c>
    </row>
    <row r="23" spans="1:2">
      <c r="A23" s="6" t="s">
        <v>96</v>
      </c>
    </row>
    <row r="25" spans="1:2">
      <c r="A25" s="8" t="s">
        <v>3</v>
      </c>
    </row>
    <row r="26" spans="1:2">
      <c r="A26" s="8"/>
    </row>
    <row r="27" spans="1:2" ht="12.75" customHeight="1">
      <c r="A27" s="21" t="s">
        <v>132</v>
      </c>
      <c r="B27" s="10"/>
    </row>
    <row r="28" spans="1:2">
      <c r="A28" s="21" t="s">
        <v>140</v>
      </c>
      <c r="B28" s="10"/>
    </row>
    <row r="31" spans="1:2">
      <c r="A31" s="20" t="s">
        <v>81</v>
      </c>
    </row>
    <row r="33" spans="1:1">
      <c r="A33" s="8" t="s">
        <v>4</v>
      </c>
    </row>
    <row r="34" spans="1:1">
      <c r="A34" s="8"/>
    </row>
    <row r="35" spans="1:1" ht="38.25">
      <c r="A35" s="21" t="s">
        <v>95</v>
      </c>
    </row>
    <row r="36" spans="1:1" ht="25.5">
      <c r="A36" s="21" t="s">
        <v>94</v>
      </c>
    </row>
    <row r="37" spans="1:1">
      <c r="A37" s="21" t="s">
        <v>93</v>
      </c>
    </row>
    <row r="38" spans="1:1">
      <c r="A38" s="21"/>
    </row>
    <row r="39" spans="1:1">
      <c r="A39" s="9" t="s">
        <v>5</v>
      </c>
    </row>
    <row r="40" spans="1:1">
      <c r="A40" s="9"/>
    </row>
    <row r="41" spans="1:1">
      <c r="A41" s="6" t="s">
        <v>99</v>
      </c>
    </row>
    <row r="42" spans="1:1" ht="25.5">
      <c r="A42" s="6" t="s">
        <v>100</v>
      </c>
    </row>
    <row r="44" spans="1:1">
      <c r="A44" s="8" t="s">
        <v>3</v>
      </c>
    </row>
    <row r="45" spans="1:1">
      <c r="A45" s="8"/>
    </row>
    <row r="46" spans="1:1">
      <c r="A46" s="21" t="s">
        <v>114</v>
      </c>
    </row>
    <row r="47" spans="1:1" ht="25.5">
      <c r="A47" s="21" t="s">
        <v>97</v>
      </c>
    </row>
    <row r="48" spans="1:1">
      <c r="A48" s="21" t="s">
        <v>98</v>
      </c>
    </row>
    <row r="49" spans="1:1">
      <c r="A49" s="21" t="s">
        <v>115</v>
      </c>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0"/>
  <sheetViews>
    <sheetView topLeftCell="B1" workbookViewId="0">
      <selection activeCell="E9" sqref="E9"/>
    </sheetView>
  </sheetViews>
  <sheetFormatPr defaultColWidth="9.140625" defaultRowHeight="12.75"/>
  <cols>
    <col min="1" max="1" width="42" style="13" bestFit="1" customWidth="1"/>
    <col min="2" max="2" width="9.140625" style="33"/>
    <col min="3" max="3" width="13" style="33" customWidth="1"/>
    <col min="4" max="4" width="14" style="33" customWidth="1"/>
    <col min="5" max="6" width="14.28515625" style="33" customWidth="1"/>
    <col min="7" max="7" width="14.7109375" style="33" customWidth="1"/>
    <col min="8" max="9" width="9.140625" style="13"/>
    <col min="10" max="10" width="9.85546875" style="13" customWidth="1"/>
    <col min="11" max="12" width="9.140625" style="13"/>
    <col min="13" max="14" width="9.140625" style="44"/>
    <col min="15" max="16" width="12.140625" style="44" customWidth="1"/>
    <col min="17" max="17" width="12" style="44" bestFit="1" customWidth="1"/>
    <col min="18" max="18" width="5.140625" style="44" customWidth="1"/>
    <col min="19" max="16384" width="9.140625" style="13"/>
  </cols>
  <sheetData>
    <row r="1" spans="1:19">
      <c r="A1" s="16" t="s">
        <v>12</v>
      </c>
      <c r="B1" s="26"/>
      <c r="C1" s="26"/>
      <c r="D1" s="26"/>
      <c r="E1" s="26"/>
      <c r="F1" s="27" t="s">
        <v>17</v>
      </c>
      <c r="G1" s="26"/>
      <c r="M1" s="42" t="s">
        <v>78</v>
      </c>
      <c r="N1" s="43"/>
      <c r="O1" s="42"/>
      <c r="P1" s="42"/>
      <c r="Q1" s="42"/>
    </row>
    <row r="2" spans="1:19">
      <c r="A2" s="24" t="s">
        <v>11</v>
      </c>
      <c r="B2" s="31"/>
      <c r="C2" s="31"/>
      <c r="D2" s="31"/>
      <c r="E2" s="28"/>
      <c r="F2" s="28"/>
      <c r="M2" s="48" t="s">
        <v>91</v>
      </c>
      <c r="N2" s="49"/>
      <c r="O2" s="49"/>
      <c r="P2" s="49"/>
      <c r="Q2" s="49"/>
    </row>
    <row r="3" spans="1:19">
      <c r="A3" s="3"/>
      <c r="B3" s="31"/>
      <c r="C3" s="31"/>
      <c r="D3" s="31"/>
      <c r="E3" s="28"/>
      <c r="F3" s="28"/>
      <c r="G3" s="29"/>
      <c r="M3" s="46"/>
      <c r="N3" s="45"/>
      <c r="O3" s="45"/>
      <c r="P3" s="45"/>
      <c r="Q3" s="45"/>
    </row>
    <row r="4" spans="1:19">
      <c r="A4" s="3"/>
      <c r="B4" s="31"/>
      <c r="C4" s="31"/>
      <c r="D4" s="31"/>
      <c r="E4" s="29"/>
      <c r="F4" s="29"/>
      <c r="G4" s="29"/>
      <c r="P4" s="50" t="s">
        <v>17</v>
      </c>
      <c r="Q4" s="50" t="s">
        <v>17</v>
      </c>
    </row>
    <row r="5" spans="1:19" ht="38.25">
      <c r="A5" s="12" t="s">
        <v>7</v>
      </c>
      <c r="B5" s="29" t="s">
        <v>0</v>
      </c>
      <c r="C5" s="29" t="s">
        <v>1</v>
      </c>
      <c r="D5" s="29" t="s">
        <v>13</v>
      </c>
      <c r="E5" s="30" t="s">
        <v>56</v>
      </c>
      <c r="F5" s="30" t="s">
        <v>18</v>
      </c>
      <c r="G5" s="30" t="s">
        <v>15</v>
      </c>
      <c r="H5" s="12"/>
      <c r="M5" s="51" t="s">
        <v>0</v>
      </c>
      <c r="N5" s="51" t="s">
        <v>10</v>
      </c>
      <c r="O5" s="51" t="s">
        <v>13</v>
      </c>
      <c r="P5" s="51" t="s">
        <v>14</v>
      </c>
      <c r="Q5" s="51" t="s">
        <v>18</v>
      </c>
    </row>
    <row r="6" spans="1:19" ht="26.25" customHeight="1">
      <c r="A6" s="14" t="s">
        <v>79</v>
      </c>
      <c r="B6" s="31">
        <v>1979</v>
      </c>
      <c r="C6" s="33">
        <v>356</v>
      </c>
      <c r="D6" s="33">
        <v>224635398</v>
      </c>
      <c r="E6" s="33">
        <v>0.15847902999999999</v>
      </c>
      <c r="F6" s="31">
        <f>E6*10</f>
        <v>1.5847902999999999</v>
      </c>
      <c r="G6" s="33">
        <v>0.17802491200000001</v>
      </c>
      <c r="M6" s="21">
        <v>1999</v>
      </c>
      <c r="N6" s="52">
        <f>SUMIF('Contributing cause data - CDC'!A:A,Calculations!M6,'Contributing cause data - CDC'!C:C)</f>
        <v>1247</v>
      </c>
      <c r="O6" s="52">
        <v>279040168</v>
      </c>
      <c r="P6" s="21">
        <f>(N6/O6)*100000</f>
        <v>0.44688906580646842</v>
      </c>
      <c r="Q6" s="44">
        <f>P6*10</f>
        <v>4.4688906580646846</v>
      </c>
      <c r="S6" s="53"/>
    </row>
    <row r="7" spans="1:19">
      <c r="B7" s="31">
        <v>1980</v>
      </c>
      <c r="C7" s="33">
        <v>302</v>
      </c>
      <c r="D7" s="33">
        <v>226624371</v>
      </c>
      <c r="E7" s="33">
        <v>0.13326015999999999</v>
      </c>
      <c r="F7" s="31">
        <f t="shared" ref="F7:F25" si="0">E7*10</f>
        <v>1.3326015999999998</v>
      </c>
      <c r="G7" s="33">
        <v>0.15114454299999999</v>
      </c>
      <c r="M7" s="21">
        <v>2000</v>
      </c>
      <c r="N7" s="52">
        <f>SUMIF('Contributing cause data - CDC'!A:A,Calculations!M7,'Contributing cause data - CDC'!C:C)</f>
        <v>1338</v>
      </c>
      <c r="O7" s="52">
        <v>281421906</v>
      </c>
      <c r="P7" s="21">
        <f t="shared" ref="P7:P21" si="1">(N7/O7)*100000</f>
        <v>0.47544273259239456</v>
      </c>
      <c r="Q7" s="44">
        <f t="shared" ref="Q7:Q21" si="2">P7*10</f>
        <v>4.7544273259239453</v>
      </c>
      <c r="S7" s="53"/>
    </row>
    <row r="8" spans="1:19">
      <c r="B8" s="31">
        <v>1981</v>
      </c>
      <c r="C8" s="33">
        <v>289</v>
      </c>
      <c r="D8" s="33">
        <v>229487512</v>
      </c>
      <c r="E8" s="33">
        <v>0.125932778</v>
      </c>
      <c r="F8" s="31">
        <f t="shared" si="0"/>
        <v>1.25932778</v>
      </c>
      <c r="G8" s="33">
        <v>0.13667569199999999</v>
      </c>
      <c r="M8" s="21">
        <v>2001</v>
      </c>
      <c r="N8" s="52">
        <f>SUMIF('Contributing cause data - CDC'!A:A,Calculations!M8,'Contributing cause data - CDC'!C:C)</f>
        <v>1077</v>
      </c>
      <c r="O8" s="52">
        <v>284968955</v>
      </c>
      <c r="P8" s="21">
        <f t="shared" si="1"/>
        <v>0.37793590533396876</v>
      </c>
      <c r="Q8" s="44">
        <f t="shared" si="2"/>
        <v>3.7793590533396877</v>
      </c>
      <c r="S8" s="53"/>
    </row>
    <row r="9" spans="1:19">
      <c r="B9" s="31">
        <v>1982</v>
      </c>
      <c r="C9" s="33">
        <v>402</v>
      </c>
      <c r="D9" s="33">
        <v>231701425</v>
      </c>
      <c r="E9" s="33">
        <v>0.17349914899999999</v>
      </c>
      <c r="F9" s="31">
        <f t="shared" si="0"/>
        <v>1.7349914899999999</v>
      </c>
      <c r="G9" s="33">
        <v>0.19003323899999999</v>
      </c>
      <c r="M9" s="21">
        <v>2002</v>
      </c>
      <c r="N9" s="52">
        <f>SUMIF('Contributing cause data - CDC'!A:A,Calculations!M9,'Contributing cause data - CDC'!C:C)</f>
        <v>1122</v>
      </c>
      <c r="O9" s="52">
        <v>287625193</v>
      </c>
      <c r="P9" s="21">
        <f t="shared" si="1"/>
        <v>0.39009100291155652</v>
      </c>
      <c r="Q9" s="44">
        <f t="shared" si="2"/>
        <v>3.9009100291155652</v>
      </c>
      <c r="S9" s="53"/>
    </row>
    <row r="10" spans="1:19">
      <c r="B10" s="31">
        <v>1983</v>
      </c>
      <c r="C10" s="33">
        <v>510</v>
      </c>
      <c r="D10" s="33">
        <v>233781743</v>
      </c>
      <c r="E10" s="33">
        <v>0.21815219299999999</v>
      </c>
      <c r="F10" s="31">
        <f t="shared" si="0"/>
        <v>2.1815219299999997</v>
      </c>
      <c r="G10" s="33">
        <v>0.24251943000000001</v>
      </c>
      <c r="M10" s="21">
        <v>2003</v>
      </c>
      <c r="N10" s="52">
        <f>SUMIF('Contributing cause data - CDC'!A:A,Calculations!M10,'Contributing cause data - CDC'!C:C)</f>
        <v>1274</v>
      </c>
      <c r="O10" s="52">
        <v>290107933</v>
      </c>
      <c r="P10" s="21">
        <f t="shared" si="1"/>
        <v>0.43914690192218908</v>
      </c>
      <c r="Q10" s="44">
        <f t="shared" si="2"/>
        <v>4.3914690192218906</v>
      </c>
      <c r="S10" s="53"/>
    </row>
    <row r="11" spans="1:19">
      <c r="B11" s="31">
        <v>1984</v>
      </c>
      <c r="C11" s="33">
        <v>359</v>
      </c>
      <c r="D11" s="33">
        <v>235922142</v>
      </c>
      <c r="E11" s="33">
        <v>0.152168846</v>
      </c>
      <c r="F11" s="31">
        <f t="shared" si="0"/>
        <v>1.52168846</v>
      </c>
      <c r="G11" s="33">
        <v>0.16278100500000001</v>
      </c>
      <c r="M11" s="21">
        <v>2004</v>
      </c>
      <c r="N11" s="52">
        <f>SUMIF('Contributing cause data - CDC'!A:A,Calculations!M11,'Contributing cause data - CDC'!C:C)</f>
        <v>1262</v>
      </c>
      <c r="O11" s="52">
        <v>292805298</v>
      </c>
      <c r="P11" s="21">
        <f t="shared" si="1"/>
        <v>0.43100313027805937</v>
      </c>
      <c r="Q11" s="44">
        <f t="shared" si="2"/>
        <v>4.3100313027805939</v>
      </c>
      <c r="S11" s="53"/>
    </row>
    <row r="12" spans="1:19">
      <c r="B12" s="31">
        <v>1985</v>
      </c>
      <c r="C12" s="33">
        <v>519</v>
      </c>
      <c r="D12" s="33">
        <v>238005715</v>
      </c>
      <c r="E12" s="33">
        <v>0.21806199100000001</v>
      </c>
      <c r="F12" s="31">
        <f t="shared" si="0"/>
        <v>2.1806199099999999</v>
      </c>
      <c r="G12" s="33">
        <v>0.23951354499999999</v>
      </c>
      <c r="M12" s="21">
        <v>2005</v>
      </c>
      <c r="N12" s="52">
        <f>SUMIF('Contributing cause data - CDC'!A:A,Calculations!M12,'Contributing cause data - CDC'!C:C)</f>
        <v>1367</v>
      </c>
      <c r="O12" s="52">
        <v>295516599</v>
      </c>
      <c r="P12" s="21">
        <f t="shared" si="1"/>
        <v>0.46257976865793587</v>
      </c>
      <c r="Q12" s="44">
        <f t="shared" si="2"/>
        <v>4.6257976865793591</v>
      </c>
      <c r="S12" s="53"/>
    </row>
    <row r="13" spans="1:19">
      <c r="B13" s="31">
        <v>1986</v>
      </c>
      <c r="C13" s="33">
        <v>301</v>
      </c>
      <c r="D13" s="33">
        <v>240189882</v>
      </c>
      <c r="E13" s="33">
        <v>0.12531751899999999</v>
      </c>
      <c r="F13" s="31">
        <f t="shared" si="0"/>
        <v>1.2531751899999999</v>
      </c>
      <c r="G13" s="33">
        <v>0.13800011600000001</v>
      </c>
      <c r="M13" s="21">
        <v>2006</v>
      </c>
      <c r="N13" s="52">
        <f>SUMIF('Contributing cause data - CDC'!A:A,Calculations!M13,'Contributing cause data - CDC'!C:C)</f>
        <v>1058</v>
      </c>
      <c r="O13" s="52">
        <v>298379912</v>
      </c>
      <c r="P13" s="21">
        <f t="shared" si="1"/>
        <v>0.35458151083575623</v>
      </c>
      <c r="Q13" s="44">
        <f t="shared" si="2"/>
        <v>3.5458151083575622</v>
      </c>
      <c r="S13" s="53"/>
    </row>
    <row r="14" spans="1:19">
      <c r="B14" s="31">
        <v>1987</v>
      </c>
      <c r="C14" s="33">
        <v>326</v>
      </c>
      <c r="D14" s="33">
        <v>242395034</v>
      </c>
      <c r="E14" s="33">
        <v>0.134491204</v>
      </c>
      <c r="F14" s="31">
        <f t="shared" si="0"/>
        <v>1.3449120400000001</v>
      </c>
      <c r="G14" s="33">
        <v>0.14414717299999999</v>
      </c>
      <c r="M14" s="21">
        <v>2007</v>
      </c>
      <c r="N14" s="52">
        <f>SUMIF('Contributing cause data - CDC'!A:A,Calculations!M14,'Contributing cause data - CDC'!C:C)</f>
        <v>1393</v>
      </c>
      <c r="O14" s="52">
        <v>301231207</v>
      </c>
      <c r="P14" s="21">
        <f t="shared" si="1"/>
        <v>0.46243548730327932</v>
      </c>
      <c r="Q14" s="44">
        <f t="shared" si="2"/>
        <v>4.624354873032793</v>
      </c>
      <c r="S14" s="53"/>
    </row>
    <row r="15" spans="1:19">
      <c r="B15" s="31">
        <v>1988</v>
      </c>
      <c r="C15" s="33">
        <v>431</v>
      </c>
      <c r="D15" s="33">
        <v>244651961</v>
      </c>
      <c r="E15" s="33">
        <v>0.17616862699999999</v>
      </c>
      <c r="F15" s="31">
        <f t="shared" si="0"/>
        <v>1.76168627</v>
      </c>
      <c r="G15" s="33">
        <v>0.18622844899999999</v>
      </c>
      <c r="M15" s="21">
        <v>2008</v>
      </c>
      <c r="N15" s="52">
        <f>SUMIF('Contributing cause data - CDC'!A:A,Calculations!M15,'Contributing cause data - CDC'!C:C)</f>
        <v>1374</v>
      </c>
      <c r="O15" s="52">
        <v>304093966</v>
      </c>
      <c r="P15" s="21">
        <f t="shared" si="1"/>
        <v>0.45183402290856373</v>
      </c>
      <c r="Q15" s="44">
        <f t="shared" si="2"/>
        <v>4.5183402290856369</v>
      </c>
      <c r="S15" s="53"/>
    </row>
    <row r="16" spans="1:19">
      <c r="B16" s="31">
        <v>1989</v>
      </c>
      <c r="C16" s="33">
        <v>524</v>
      </c>
      <c r="D16" s="33">
        <v>247001762</v>
      </c>
      <c r="E16" s="33">
        <v>0.21214423600000001</v>
      </c>
      <c r="F16" s="31">
        <f t="shared" si="0"/>
        <v>2.1214423600000001</v>
      </c>
      <c r="G16" s="33">
        <v>0.22688029200000001</v>
      </c>
      <c r="M16" s="21">
        <v>2009</v>
      </c>
      <c r="N16" s="52">
        <f>SUMIF('Contributing cause data - CDC'!A:A,Calculations!M16,'Contributing cause data - CDC'!C:C)</f>
        <v>1369</v>
      </c>
      <c r="O16" s="52">
        <v>306771529</v>
      </c>
      <c r="P16" s="21">
        <f t="shared" si="1"/>
        <v>0.44626044811348842</v>
      </c>
      <c r="Q16" s="44">
        <f t="shared" si="2"/>
        <v>4.4626044811348837</v>
      </c>
      <c r="S16" s="53"/>
    </row>
    <row r="17" spans="1:19">
      <c r="B17" s="31">
        <v>1990</v>
      </c>
      <c r="C17" s="33">
        <v>320</v>
      </c>
      <c r="D17" s="33">
        <v>248922111</v>
      </c>
      <c r="E17" s="33">
        <v>0.128554269</v>
      </c>
      <c r="F17" s="31">
        <f t="shared" si="0"/>
        <v>1.28554269</v>
      </c>
      <c r="G17" s="33">
        <v>0.136726917</v>
      </c>
      <c r="M17" s="21">
        <v>2010</v>
      </c>
      <c r="N17" s="52">
        <f>SUMIF('Contributing cause data - CDC'!A:A,Calculations!M17,'Contributing cause data - CDC'!C:C)</f>
        <v>1535</v>
      </c>
      <c r="O17" s="52">
        <v>308745538</v>
      </c>
      <c r="P17" s="21">
        <f t="shared" si="1"/>
        <v>0.49717317696102215</v>
      </c>
      <c r="Q17" s="44">
        <f t="shared" si="2"/>
        <v>4.971731769610221</v>
      </c>
      <c r="S17" s="53"/>
    </row>
    <row r="18" spans="1:19">
      <c r="B18" s="31">
        <v>1991</v>
      </c>
      <c r="C18" s="33">
        <v>295</v>
      </c>
      <c r="D18" s="33">
        <v>253088068</v>
      </c>
      <c r="E18" s="33">
        <v>0.11656021599999999</v>
      </c>
      <c r="F18" s="31">
        <f t="shared" si="0"/>
        <v>1.1656021599999999</v>
      </c>
      <c r="G18" s="33">
        <v>0.120980133</v>
      </c>
      <c r="M18" s="21">
        <v>2011</v>
      </c>
      <c r="N18" s="52">
        <f>SUMIF('Contributing cause data - CDC'!A:A,Calculations!M18,'Contributing cause data - CDC'!C:C)</f>
        <v>1512</v>
      </c>
      <c r="O18" s="52">
        <v>311591917</v>
      </c>
      <c r="P18" s="21">
        <f t="shared" si="1"/>
        <v>0.48525007149014077</v>
      </c>
      <c r="Q18" s="44">
        <f t="shared" si="2"/>
        <v>4.8525007149014074</v>
      </c>
      <c r="S18" s="53"/>
    </row>
    <row r="19" spans="1:19">
      <c r="B19" s="31">
        <v>1992</v>
      </c>
      <c r="C19" s="33">
        <v>267</v>
      </c>
      <c r="D19" s="33">
        <v>256606463</v>
      </c>
      <c r="E19" s="33">
        <v>0.10405038</v>
      </c>
      <c r="F19" s="31">
        <f t="shared" si="0"/>
        <v>1.0405038</v>
      </c>
      <c r="G19" s="33">
        <v>0.108756362</v>
      </c>
      <c r="M19" s="21">
        <v>2012</v>
      </c>
      <c r="N19" s="52">
        <f>SUMIF('Contributing cause data - CDC'!A:A,Calculations!M19,'Contributing cause data - CDC'!C:C)</f>
        <v>1171</v>
      </c>
      <c r="O19" s="52">
        <v>313914040</v>
      </c>
      <c r="P19" s="21">
        <f t="shared" si="1"/>
        <v>0.37303205680128232</v>
      </c>
      <c r="Q19" s="44">
        <f t="shared" si="2"/>
        <v>3.7303205680128233</v>
      </c>
      <c r="S19" s="53"/>
    </row>
    <row r="20" spans="1:19">
      <c r="B20" s="31">
        <v>1993</v>
      </c>
      <c r="C20" s="33">
        <v>327</v>
      </c>
      <c r="D20" s="33">
        <v>260024637</v>
      </c>
      <c r="E20" s="33">
        <v>0.12575731400000001</v>
      </c>
      <c r="F20" s="31">
        <f t="shared" si="0"/>
        <v>1.2575731400000001</v>
      </c>
      <c r="G20" s="33">
        <v>0.13001507100000001</v>
      </c>
      <c r="M20" s="21">
        <v>2013</v>
      </c>
      <c r="N20" s="52">
        <f>SUMIF('Contributing cause data - CDC'!A:A,Calculations!M20,'Contributing cause data - CDC'!C:C)</f>
        <v>1612</v>
      </c>
      <c r="O20" s="52">
        <v>316128839</v>
      </c>
      <c r="P20" s="21">
        <f t="shared" si="1"/>
        <v>0.50991867907375577</v>
      </c>
      <c r="Q20" s="44">
        <f t="shared" si="2"/>
        <v>5.0991867907375577</v>
      </c>
      <c r="S20" s="53"/>
    </row>
    <row r="21" spans="1:19">
      <c r="B21" s="31">
        <v>1994</v>
      </c>
      <c r="C21" s="33">
        <v>349</v>
      </c>
      <c r="D21" s="33">
        <v>263241475</v>
      </c>
      <c r="E21" s="33">
        <v>0.132577893</v>
      </c>
      <c r="F21" s="31">
        <f t="shared" si="0"/>
        <v>1.32577893</v>
      </c>
      <c r="G21" s="33">
        <v>0.13891165799999999</v>
      </c>
      <c r="M21" s="21">
        <v>2014</v>
      </c>
      <c r="N21" s="52">
        <f>SUMIF('Contributing cause data - CDC'!A:A,Calculations!M21,'Contributing cause data - CDC'!C:C)</f>
        <v>1892</v>
      </c>
      <c r="O21" s="52">
        <v>318857056</v>
      </c>
      <c r="P21" s="21">
        <f t="shared" si="1"/>
        <v>0.59336933726189833</v>
      </c>
      <c r="Q21" s="44">
        <f t="shared" si="2"/>
        <v>5.9336933726189836</v>
      </c>
      <c r="S21" s="53"/>
    </row>
    <row r="22" spans="1:19">
      <c r="B22" s="31">
        <v>1995</v>
      </c>
      <c r="C22" s="33">
        <v>238</v>
      </c>
      <c r="D22" s="33">
        <v>266386596</v>
      </c>
      <c r="E22" s="33">
        <v>8.9343834999999996E-2</v>
      </c>
      <c r="F22" s="31">
        <f t="shared" si="0"/>
        <v>0.89343834999999994</v>
      </c>
      <c r="G22" s="33">
        <v>9.2688364999999995E-2</v>
      </c>
      <c r="M22" s="44">
        <v>2015</v>
      </c>
      <c r="N22" s="52">
        <f>SUMIF('Contributing cause data - CDC'!A:A,Calculations!M22,'Contributing cause data - CDC'!C:C)</f>
        <v>1749</v>
      </c>
      <c r="O22" s="52">
        <v>321418820</v>
      </c>
      <c r="P22" s="21">
        <f t="shared" ref="P22" si="3">(N22/O22)*100000</f>
        <v>0.54414984163030655</v>
      </c>
      <c r="Q22" s="44">
        <f t="shared" ref="Q22" si="4">P22*10</f>
        <v>5.441498416303066</v>
      </c>
      <c r="S22" s="53"/>
    </row>
    <row r="23" spans="1:19">
      <c r="B23" s="31">
        <v>1996</v>
      </c>
      <c r="C23" s="33">
        <v>360</v>
      </c>
      <c r="D23" s="33">
        <v>269540779</v>
      </c>
      <c r="E23" s="33">
        <v>0.133560495</v>
      </c>
      <c r="F23" s="31">
        <f t="shared" si="0"/>
        <v>1.33560495</v>
      </c>
      <c r="G23" s="33">
        <v>0.13611636499999999</v>
      </c>
    </row>
    <row r="24" spans="1:19">
      <c r="B24" s="31">
        <v>1997</v>
      </c>
      <c r="C24" s="33">
        <v>270</v>
      </c>
      <c r="D24" s="33">
        <v>272776678</v>
      </c>
      <c r="E24" s="33">
        <v>9.8982069000000006E-2</v>
      </c>
      <c r="F24" s="31">
        <f t="shared" si="0"/>
        <v>0.98982069000000006</v>
      </c>
      <c r="G24" s="33">
        <v>0.100676137</v>
      </c>
    </row>
    <row r="25" spans="1:19" ht="15.75" customHeight="1">
      <c r="B25" s="31">
        <v>1998</v>
      </c>
      <c r="C25" s="33">
        <v>201</v>
      </c>
      <c r="D25" s="33">
        <v>276032848</v>
      </c>
      <c r="E25" s="33">
        <v>7.2817420999999993E-2</v>
      </c>
      <c r="F25" s="31">
        <f t="shared" si="0"/>
        <v>0.72817420999999993</v>
      </c>
      <c r="G25" s="33">
        <v>7.3735888999999999E-2</v>
      </c>
      <c r="M25" s="21" t="s">
        <v>20</v>
      </c>
      <c r="N25" s="47">
        <f>SUM(N6:N22)</f>
        <v>23352</v>
      </c>
    </row>
    <row r="26" spans="1:19">
      <c r="B26" s="34"/>
      <c r="C26" s="34"/>
    </row>
    <row r="27" spans="1:19" ht="38.25">
      <c r="A27" s="12" t="s">
        <v>8</v>
      </c>
      <c r="B27" s="29" t="s">
        <v>0</v>
      </c>
      <c r="C27" s="29" t="s">
        <v>1</v>
      </c>
      <c r="D27" s="29" t="s">
        <v>13</v>
      </c>
      <c r="E27" s="30" t="s">
        <v>14</v>
      </c>
      <c r="F27" s="30" t="s">
        <v>18</v>
      </c>
      <c r="G27" s="30" t="s">
        <v>15</v>
      </c>
      <c r="H27" s="12" t="s">
        <v>16</v>
      </c>
      <c r="M27" s="13"/>
      <c r="N27" s="13"/>
      <c r="O27" s="13"/>
      <c r="P27" s="13"/>
      <c r="Q27" s="13"/>
      <c r="R27" s="13"/>
    </row>
    <row r="28" spans="1:19">
      <c r="A28" s="15" t="s">
        <v>80</v>
      </c>
      <c r="B28" s="31">
        <v>1999</v>
      </c>
      <c r="C28" s="33">
        <v>598</v>
      </c>
      <c r="D28" s="33">
        <v>279040168</v>
      </c>
      <c r="E28" s="33">
        <v>0.21430606399999999</v>
      </c>
      <c r="F28" s="31">
        <f t="shared" ref="F28:F45" si="5">E28*10</f>
        <v>2.1430606399999999</v>
      </c>
      <c r="G28" s="33">
        <v>0.21840382</v>
      </c>
      <c r="J28" s="3"/>
      <c r="M28" s="13"/>
      <c r="N28" s="13"/>
      <c r="O28" s="13"/>
      <c r="P28" s="13"/>
      <c r="Q28" s="13"/>
      <c r="R28" s="13"/>
    </row>
    <row r="29" spans="1:19">
      <c r="A29" s="15"/>
      <c r="B29" s="31">
        <v>2000</v>
      </c>
      <c r="C29" s="33">
        <v>742</v>
      </c>
      <c r="D29" s="33">
        <v>281421906</v>
      </c>
      <c r="E29" s="33">
        <v>0.26366106700000003</v>
      </c>
      <c r="F29" s="31">
        <f t="shared" si="5"/>
        <v>2.6366106700000005</v>
      </c>
      <c r="G29" s="33">
        <v>0.26721692699999999</v>
      </c>
      <c r="J29" s="3"/>
      <c r="M29" s="13"/>
      <c r="N29" s="13"/>
      <c r="O29" s="13"/>
      <c r="P29" s="13"/>
      <c r="Q29" s="13"/>
      <c r="R29" s="13"/>
    </row>
    <row r="30" spans="1:19">
      <c r="A30" s="15"/>
      <c r="B30" s="31">
        <v>2001</v>
      </c>
      <c r="C30" s="33">
        <v>599</v>
      </c>
      <c r="D30" s="33">
        <v>284968955</v>
      </c>
      <c r="E30" s="33">
        <v>0.21019833499999999</v>
      </c>
      <c r="F30" s="31">
        <f t="shared" si="5"/>
        <v>2.1019833499999998</v>
      </c>
      <c r="G30" s="33">
        <v>0.21031824800000001</v>
      </c>
      <c r="J30" s="3"/>
      <c r="M30" s="13"/>
      <c r="N30" s="13"/>
      <c r="O30" s="13"/>
      <c r="P30" s="13"/>
      <c r="Q30" s="13"/>
      <c r="R30" s="13"/>
    </row>
    <row r="31" spans="1:19">
      <c r="A31" s="15"/>
      <c r="B31" s="31">
        <v>2002</v>
      </c>
      <c r="C31" s="33">
        <v>646</v>
      </c>
      <c r="D31" s="33">
        <v>287625193</v>
      </c>
      <c r="E31" s="33">
        <v>0.22459784999999999</v>
      </c>
      <c r="F31" s="31">
        <f t="shared" si="5"/>
        <v>2.2459784999999997</v>
      </c>
      <c r="G31" s="33">
        <v>0.22520623400000001</v>
      </c>
      <c r="J31" s="3"/>
      <c r="M31" s="13"/>
      <c r="N31" s="13"/>
      <c r="O31" s="13"/>
      <c r="P31" s="13"/>
      <c r="Q31" s="13"/>
      <c r="R31" s="13"/>
    </row>
    <row r="32" spans="1:19">
      <c r="A32" s="15"/>
      <c r="B32" s="31">
        <v>2003</v>
      </c>
      <c r="C32" s="33">
        <v>620</v>
      </c>
      <c r="D32" s="33">
        <v>290107933</v>
      </c>
      <c r="E32" s="33">
        <v>0.213713563</v>
      </c>
      <c r="F32" s="31">
        <f t="shared" si="5"/>
        <v>2.13713563</v>
      </c>
      <c r="G32" s="33">
        <v>0.21159902999999999</v>
      </c>
      <c r="J32" s="3"/>
      <c r="M32" s="13"/>
      <c r="N32" s="13"/>
      <c r="O32" s="13"/>
      <c r="P32" s="13"/>
      <c r="Q32" s="13"/>
      <c r="R32" s="13"/>
    </row>
    <row r="33" spans="1:18">
      <c r="A33" s="15"/>
      <c r="B33" s="31">
        <v>2004</v>
      </c>
      <c r="C33" s="33">
        <v>676</v>
      </c>
      <c r="D33" s="33">
        <v>292805298</v>
      </c>
      <c r="E33" s="33">
        <v>0.230870139</v>
      </c>
      <c r="F33" s="31">
        <f t="shared" si="5"/>
        <v>2.30870139</v>
      </c>
      <c r="G33" s="33">
        <v>0.22587811999999999</v>
      </c>
      <c r="J33" s="3"/>
      <c r="M33" s="13"/>
      <c r="N33" s="13"/>
      <c r="O33" s="13"/>
      <c r="P33" s="13"/>
      <c r="Q33" s="13"/>
      <c r="R33" s="13"/>
    </row>
    <row r="34" spans="1:18">
      <c r="A34" s="15"/>
      <c r="B34" s="31">
        <v>2005</v>
      </c>
      <c r="C34" s="33">
        <v>700</v>
      </c>
      <c r="D34" s="33">
        <v>295516599</v>
      </c>
      <c r="E34" s="33">
        <v>0.23687332699999999</v>
      </c>
      <c r="F34" s="31">
        <f t="shared" si="5"/>
        <v>2.3687332699999999</v>
      </c>
      <c r="G34" s="33">
        <v>0.23061087899999999</v>
      </c>
      <c r="J34" s="3"/>
      <c r="M34" s="13"/>
      <c r="N34" s="13"/>
      <c r="O34" s="13"/>
      <c r="P34" s="13"/>
      <c r="Q34" s="13"/>
      <c r="R34" s="13"/>
    </row>
    <row r="35" spans="1:18">
      <c r="B35" s="31">
        <v>2006</v>
      </c>
      <c r="C35" s="33">
        <v>519</v>
      </c>
      <c r="D35" s="33">
        <v>298379912</v>
      </c>
      <c r="E35" s="33">
        <v>0.17393932300000001</v>
      </c>
      <c r="F35" s="31">
        <f t="shared" si="5"/>
        <v>1.7393932300000001</v>
      </c>
      <c r="G35" s="33">
        <v>0.16768513400000001</v>
      </c>
      <c r="J35" s="3"/>
      <c r="M35" s="13"/>
      <c r="N35" s="13"/>
      <c r="O35" s="13"/>
      <c r="P35" s="13"/>
      <c r="Q35" s="13"/>
      <c r="R35" s="13"/>
    </row>
    <row r="36" spans="1:18">
      <c r="B36" s="31">
        <v>2007</v>
      </c>
      <c r="C36" s="33">
        <v>711</v>
      </c>
      <c r="D36" s="33">
        <v>301231207</v>
      </c>
      <c r="E36" s="33">
        <v>0.23603132199999999</v>
      </c>
      <c r="F36" s="31">
        <f t="shared" si="5"/>
        <v>2.3603132200000001</v>
      </c>
      <c r="G36" s="33">
        <v>0.226301694</v>
      </c>
      <c r="J36" s="3"/>
      <c r="M36" s="13"/>
      <c r="N36" s="13"/>
      <c r="O36" s="13"/>
      <c r="P36" s="13"/>
      <c r="Q36" s="13"/>
      <c r="R36" s="13"/>
    </row>
    <row r="37" spans="1:18">
      <c r="B37" s="31">
        <v>2008</v>
      </c>
      <c r="C37" s="33">
        <v>641</v>
      </c>
      <c r="D37" s="33">
        <v>304093966</v>
      </c>
      <c r="E37" s="33">
        <v>0.210790108</v>
      </c>
      <c r="F37" s="31">
        <f t="shared" si="5"/>
        <v>2.10790108</v>
      </c>
      <c r="G37" s="33">
        <v>0.20127184400000001</v>
      </c>
      <c r="J37" s="3"/>
      <c r="M37" s="13"/>
      <c r="N37" s="13"/>
      <c r="O37" s="13"/>
      <c r="P37" s="13"/>
      <c r="Q37" s="13"/>
      <c r="R37" s="13"/>
    </row>
    <row r="38" spans="1:18">
      <c r="B38" s="31">
        <v>2009</v>
      </c>
      <c r="C38" s="33">
        <v>616</v>
      </c>
      <c r="D38" s="33">
        <v>306771529</v>
      </c>
      <c r="E38" s="33">
        <v>0.200800903</v>
      </c>
      <c r="F38" s="31">
        <f t="shared" si="5"/>
        <v>2.0080090300000002</v>
      </c>
      <c r="G38" s="33">
        <v>0.189997099</v>
      </c>
      <c r="J38" s="3"/>
      <c r="M38" s="13"/>
      <c r="N38" s="13"/>
      <c r="O38" s="13"/>
      <c r="P38" s="13"/>
      <c r="Q38" s="13"/>
      <c r="R38" s="13"/>
    </row>
    <row r="39" spans="1:18">
      <c r="B39" s="33">
        <v>2010</v>
      </c>
      <c r="C39" s="33">
        <v>710</v>
      </c>
      <c r="D39" s="33">
        <v>308745538</v>
      </c>
      <c r="E39" s="33">
        <v>0.229962838</v>
      </c>
      <c r="F39" s="31">
        <f t="shared" si="5"/>
        <v>2.2996283800000001</v>
      </c>
      <c r="G39" s="33">
        <v>0.21363816699999999</v>
      </c>
      <c r="J39" s="3"/>
      <c r="M39" s="13"/>
      <c r="N39" s="13"/>
      <c r="O39" s="13"/>
      <c r="P39" s="13"/>
      <c r="Q39" s="13"/>
      <c r="R39" s="13"/>
    </row>
    <row r="40" spans="1:18">
      <c r="B40" s="33">
        <v>2011</v>
      </c>
      <c r="C40" s="33">
        <v>672</v>
      </c>
      <c r="D40" s="33">
        <v>311591917</v>
      </c>
      <c r="E40" s="33">
        <v>0.21566669799999999</v>
      </c>
      <c r="F40" s="31">
        <f t="shared" si="5"/>
        <v>2.1566669799999998</v>
      </c>
      <c r="G40" s="33">
        <v>0.19865733499999999</v>
      </c>
      <c r="M40" s="13"/>
      <c r="N40" s="13"/>
      <c r="O40" s="13"/>
      <c r="P40" s="13"/>
      <c r="Q40" s="13"/>
      <c r="R40" s="13"/>
    </row>
    <row r="41" spans="1:18">
      <c r="B41" s="33">
        <v>2012</v>
      </c>
      <c r="C41" s="33">
        <v>494</v>
      </c>
      <c r="D41" s="33">
        <v>313914040</v>
      </c>
      <c r="E41" s="33">
        <v>0.15736792199999999</v>
      </c>
      <c r="F41" s="31">
        <f t="shared" si="5"/>
        <v>1.5736792199999998</v>
      </c>
      <c r="G41" s="33">
        <v>0.145255257</v>
      </c>
      <c r="M41" s="13"/>
      <c r="N41" s="13"/>
      <c r="O41" s="13"/>
      <c r="P41" s="13"/>
      <c r="Q41" s="13"/>
      <c r="R41" s="13"/>
    </row>
    <row r="42" spans="1:18">
      <c r="B42" s="33">
        <v>2013</v>
      </c>
      <c r="C42" s="33">
        <v>725</v>
      </c>
      <c r="D42" s="33">
        <v>316128839</v>
      </c>
      <c r="E42" s="33">
        <v>0.229336875</v>
      </c>
      <c r="F42" s="31">
        <f t="shared" si="5"/>
        <v>2.29336875</v>
      </c>
      <c r="G42" s="33">
        <v>0.206531302</v>
      </c>
      <c r="M42" s="13"/>
      <c r="N42" s="13"/>
      <c r="O42" s="13"/>
      <c r="P42" s="13"/>
      <c r="Q42" s="13"/>
      <c r="R42" s="13"/>
    </row>
    <row r="43" spans="1:18">
      <c r="B43" s="33">
        <v>2014</v>
      </c>
      <c r="C43" s="33">
        <v>930</v>
      </c>
      <c r="D43" s="33">
        <v>318857056</v>
      </c>
      <c r="E43" s="33">
        <v>0.29166674599999998</v>
      </c>
      <c r="F43" s="31">
        <f t="shared" si="5"/>
        <v>2.9166674599999998</v>
      </c>
      <c r="G43" s="33">
        <v>0.26074966900000002</v>
      </c>
      <c r="M43" s="13"/>
      <c r="N43" s="13"/>
      <c r="O43" s="13"/>
      <c r="P43" s="13"/>
      <c r="Q43" s="13"/>
      <c r="R43" s="13"/>
    </row>
    <row r="44" spans="1:18">
      <c r="B44" s="33">
        <v>2015</v>
      </c>
      <c r="C44" s="33">
        <v>815</v>
      </c>
      <c r="D44" s="33">
        <v>321418820</v>
      </c>
      <c r="E44" s="33">
        <v>0.25356324800000002</v>
      </c>
      <c r="F44" s="31">
        <f t="shared" si="5"/>
        <v>2.5356324800000003</v>
      </c>
      <c r="G44" s="33">
        <v>0.22447246300000001</v>
      </c>
      <c r="M44" s="13"/>
      <c r="N44" s="13"/>
      <c r="O44" s="13"/>
      <c r="P44" s="13"/>
      <c r="Q44" s="13"/>
      <c r="R44" s="13"/>
    </row>
    <row r="45" spans="1:18">
      <c r="B45" s="33">
        <v>2016</v>
      </c>
      <c r="C45" s="33">
        <v>731</v>
      </c>
      <c r="D45" s="33">
        <v>323127513</v>
      </c>
      <c r="E45" s="33">
        <v>0.22622648000000001</v>
      </c>
      <c r="F45" s="31">
        <f t="shared" si="5"/>
        <v>2.2622648000000001</v>
      </c>
      <c r="G45" s="33">
        <v>0.19808977799999999</v>
      </c>
      <c r="M45" s="13"/>
      <c r="N45" s="13"/>
      <c r="O45" s="13"/>
      <c r="P45" s="13"/>
      <c r="Q45" s="13"/>
      <c r="R45" s="13"/>
    </row>
    <row r="46" spans="1:18">
      <c r="F46" s="32"/>
      <c r="M46" s="13"/>
      <c r="N46" s="13"/>
      <c r="O46" s="13"/>
      <c r="P46" s="13"/>
      <c r="Q46" s="13"/>
      <c r="R46" s="13"/>
    </row>
    <row r="47" spans="1:18">
      <c r="D47" s="35"/>
      <c r="F47" s="32"/>
      <c r="M47" s="13"/>
      <c r="N47" s="13"/>
      <c r="O47" s="13"/>
      <c r="P47" s="13"/>
      <c r="Q47" s="13"/>
      <c r="R47" s="13"/>
    </row>
    <row r="48" spans="1:18">
      <c r="F48" s="32"/>
      <c r="M48" s="13"/>
      <c r="N48" s="13"/>
      <c r="O48" s="13"/>
      <c r="P48" s="13"/>
      <c r="Q48" s="13"/>
      <c r="R48" s="13"/>
    </row>
    <row r="49" spans="6:18">
      <c r="F49" s="32"/>
      <c r="M49" s="13"/>
      <c r="N49" s="13"/>
      <c r="O49" s="13"/>
      <c r="P49" s="13"/>
      <c r="Q49" s="13"/>
      <c r="R49" s="13"/>
    </row>
    <row r="50" spans="6:18">
      <c r="F50" s="32"/>
      <c r="M50" s="13"/>
      <c r="N50" s="13"/>
      <c r="O50" s="13"/>
      <c r="P50" s="13"/>
      <c r="Q50" s="13"/>
      <c r="R50" s="13"/>
    </row>
    <row r="51" spans="6:18">
      <c r="F51" s="32"/>
      <c r="M51" s="13"/>
      <c r="N51" s="13"/>
      <c r="O51" s="13"/>
      <c r="P51" s="13"/>
      <c r="Q51" s="13"/>
      <c r="R51" s="13"/>
    </row>
    <row r="52" spans="6:18">
      <c r="F52" s="32"/>
    </row>
    <row r="53" spans="6:18">
      <c r="F53" s="32"/>
    </row>
    <row r="54" spans="6:18">
      <c r="F54" s="32"/>
    </row>
    <row r="55" spans="6:18">
      <c r="F55" s="32"/>
    </row>
    <row r="56" spans="6:18">
      <c r="F56" s="32"/>
    </row>
    <row r="57" spans="6:18">
      <c r="F57" s="32"/>
    </row>
    <row r="58" spans="6:18">
      <c r="F58" s="32"/>
    </row>
    <row r="59" spans="6:18">
      <c r="F59" s="32"/>
    </row>
    <row r="60" spans="6:18">
      <c r="F60" s="3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06"/>
  <sheetViews>
    <sheetView topLeftCell="A21" workbookViewId="0">
      <selection activeCell="G15" sqref="G15"/>
    </sheetView>
  </sheetViews>
  <sheetFormatPr defaultColWidth="8.85546875" defaultRowHeight="15"/>
  <cols>
    <col min="1" max="3" width="20.85546875" style="36" customWidth="1"/>
    <col min="4" max="16384" width="8.85546875" style="36"/>
  </cols>
  <sheetData>
    <row r="1" spans="1:3">
      <c r="A1" s="54" t="s">
        <v>90</v>
      </c>
      <c r="B1" s="54"/>
      <c r="C1" s="54"/>
    </row>
    <row r="2" spans="1:3" ht="30.75" customHeight="1">
      <c r="A2" s="37" t="s">
        <v>0</v>
      </c>
      <c r="B2" s="37" t="s">
        <v>113</v>
      </c>
      <c r="C2" s="37" t="s">
        <v>1</v>
      </c>
    </row>
    <row r="3" spans="1:3" ht="16.149999999999999" customHeight="1">
      <c r="A3" s="37">
        <v>1999</v>
      </c>
      <c r="B3" s="37">
        <v>1</v>
      </c>
      <c r="C3" s="38">
        <v>348</v>
      </c>
    </row>
    <row r="4" spans="1:3" ht="16.149999999999999" customHeight="1">
      <c r="A4" s="37">
        <v>1999</v>
      </c>
      <c r="B4" s="37">
        <v>2</v>
      </c>
      <c r="C4" s="38">
        <v>160</v>
      </c>
    </row>
    <row r="5" spans="1:3" ht="16.149999999999999" customHeight="1">
      <c r="A5" s="37">
        <v>1999</v>
      </c>
      <c r="B5" s="37">
        <v>3</v>
      </c>
      <c r="C5" s="38">
        <v>142</v>
      </c>
    </row>
    <row r="6" spans="1:3" ht="16.149999999999999" customHeight="1">
      <c r="A6" s="37">
        <v>1999</v>
      </c>
      <c r="B6" s="37">
        <v>4</v>
      </c>
      <c r="C6" s="38">
        <v>70</v>
      </c>
    </row>
    <row r="7" spans="1:3" ht="16.149999999999999" customHeight="1">
      <c r="A7" s="37">
        <v>1999</v>
      </c>
      <c r="B7" s="37">
        <v>5</v>
      </c>
      <c r="C7" s="38">
        <v>50</v>
      </c>
    </row>
    <row r="8" spans="1:3" ht="16.149999999999999" customHeight="1">
      <c r="A8" s="37">
        <v>1999</v>
      </c>
      <c r="B8" s="37">
        <v>6</v>
      </c>
      <c r="C8" s="38">
        <v>27</v>
      </c>
    </row>
    <row r="9" spans="1:3" ht="16.149999999999999" customHeight="1">
      <c r="A9" s="37">
        <v>1999</v>
      </c>
      <c r="B9" s="37">
        <v>7</v>
      </c>
      <c r="C9" s="38">
        <v>42</v>
      </c>
    </row>
    <row r="10" spans="1:3" ht="16.149999999999999" customHeight="1">
      <c r="A10" s="37">
        <v>1999</v>
      </c>
      <c r="B10" s="37">
        <v>8</v>
      </c>
      <c r="C10" s="38">
        <v>22</v>
      </c>
    </row>
    <row r="11" spans="1:3" ht="16.149999999999999" customHeight="1">
      <c r="A11" s="37">
        <v>1999</v>
      </c>
      <c r="B11" s="37">
        <v>9</v>
      </c>
      <c r="C11" s="38">
        <v>41</v>
      </c>
    </row>
    <row r="12" spans="1:3" ht="16.149999999999999" customHeight="1">
      <c r="A12" s="37">
        <v>1999</v>
      </c>
      <c r="B12" s="37">
        <v>10</v>
      </c>
      <c r="C12" s="38">
        <v>62</v>
      </c>
    </row>
    <row r="13" spans="1:3" ht="16.149999999999999" customHeight="1">
      <c r="A13" s="37">
        <v>1999</v>
      </c>
      <c r="B13" s="37">
        <v>11</v>
      </c>
      <c r="C13" s="38">
        <v>89</v>
      </c>
    </row>
    <row r="14" spans="1:3" ht="16.149999999999999" customHeight="1" thickBot="1">
      <c r="A14" s="39">
        <v>1999</v>
      </c>
      <c r="B14" s="39">
        <v>12</v>
      </c>
      <c r="C14" s="40">
        <v>194</v>
      </c>
    </row>
    <row r="15" spans="1:3" ht="16.149999999999999" customHeight="1">
      <c r="A15" s="37">
        <v>2000</v>
      </c>
      <c r="B15" s="37">
        <v>1</v>
      </c>
      <c r="C15" s="38">
        <v>305</v>
      </c>
    </row>
    <row r="16" spans="1:3" ht="16.149999999999999" customHeight="1">
      <c r="A16" s="37">
        <v>2000</v>
      </c>
      <c r="B16" s="37">
        <v>2</v>
      </c>
      <c r="C16" s="38">
        <v>172</v>
      </c>
    </row>
    <row r="17" spans="1:3" ht="16.149999999999999" customHeight="1">
      <c r="A17" s="37">
        <v>2000</v>
      </c>
      <c r="B17" s="37">
        <v>3</v>
      </c>
      <c r="C17" s="38">
        <v>81</v>
      </c>
    </row>
    <row r="18" spans="1:3" ht="16.149999999999999" customHeight="1">
      <c r="A18" s="37">
        <v>2000</v>
      </c>
      <c r="B18" s="37">
        <v>4</v>
      </c>
      <c r="C18" s="38">
        <v>54</v>
      </c>
    </row>
    <row r="19" spans="1:3" ht="16.149999999999999" customHeight="1">
      <c r="A19" s="37">
        <v>2000</v>
      </c>
      <c r="B19" s="37">
        <v>5</v>
      </c>
      <c r="C19" s="38">
        <v>30</v>
      </c>
    </row>
    <row r="20" spans="1:3" ht="16.149999999999999" customHeight="1">
      <c r="A20" s="37">
        <v>2000</v>
      </c>
      <c r="B20" s="37">
        <v>6</v>
      </c>
      <c r="C20" s="38">
        <v>25</v>
      </c>
    </row>
    <row r="21" spans="1:3" ht="16.149999999999999" customHeight="1">
      <c r="A21" s="37">
        <v>2000</v>
      </c>
      <c r="B21" s="37">
        <v>7</v>
      </c>
      <c r="C21" s="38">
        <v>21</v>
      </c>
    </row>
    <row r="22" spans="1:3" ht="16.149999999999999" customHeight="1">
      <c r="A22" s="37">
        <v>2000</v>
      </c>
      <c r="B22" s="37">
        <v>8</v>
      </c>
      <c r="C22" s="38">
        <v>21</v>
      </c>
    </row>
    <row r="23" spans="1:3" ht="16.149999999999999" customHeight="1">
      <c r="A23" s="37">
        <v>2000</v>
      </c>
      <c r="B23" s="37">
        <v>9</v>
      </c>
      <c r="C23" s="38">
        <v>34</v>
      </c>
    </row>
    <row r="24" spans="1:3" ht="16.149999999999999" customHeight="1">
      <c r="A24" s="37">
        <v>2000</v>
      </c>
      <c r="B24" s="37">
        <v>10</v>
      </c>
      <c r="C24" s="38">
        <v>65</v>
      </c>
    </row>
    <row r="25" spans="1:3" ht="16.149999999999999" customHeight="1">
      <c r="A25" s="37">
        <v>2000</v>
      </c>
      <c r="B25" s="37">
        <v>11</v>
      </c>
      <c r="C25" s="38">
        <v>157</v>
      </c>
    </row>
    <row r="26" spans="1:3" ht="16.149999999999999" customHeight="1" thickBot="1">
      <c r="A26" s="39">
        <v>2000</v>
      </c>
      <c r="B26" s="39">
        <v>12</v>
      </c>
      <c r="C26" s="40">
        <v>373</v>
      </c>
    </row>
    <row r="27" spans="1:3" ht="16.149999999999999" customHeight="1">
      <c r="A27" s="37">
        <v>2001</v>
      </c>
      <c r="B27" s="37">
        <v>1</v>
      </c>
      <c r="C27" s="38">
        <v>282</v>
      </c>
    </row>
    <row r="28" spans="1:3" ht="16.149999999999999" customHeight="1">
      <c r="A28" s="37">
        <v>2001</v>
      </c>
      <c r="B28" s="37">
        <v>2</v>
      </c>
      <c r="C28" s="38">
        <v>191</v>
      </c>
    </row>
    <row r="29" spans="1:3" ht="16.149999999999999" customHeight="1">
      <c r="A29" s="37">
        <v>2001</v>
      </c>
      <c r="B29" s="37">
        <v>3</v>
      </c>
      <c r="C29" s="38">
        <v>122</v>
      </c>
    </row>
    <row r="30" spans="1:3" ht="16.149999999999999" customHeight="1">
      <c r="A30" s="37">
        <v>2001</v>
      </c>
      <c r="B30" s="37">
        <v>4</v>
      </c>
      <c r="C30" s="38">
        <v>62</v>
      </c>
    </row>
    <row r="31" spans="1:3" ht="16.149999999999999" customHeight="1">
      <c r="A31" s="37">
        <v>2001</v>
      </c>
      <c r="B31" s="37">
        <v>5</v>
      </c>
      <c r="C31" s="38">
        <v>36</v>
      </c>
    </row>
    <row r="32" spans="1:3" ht="16.149999999999999" customHeight="1">
      <c r="A32" s="37">
        <v>2001</v>
      </c>
      <c r="B32" s="37">
        <v>6</v>
      </c>
      <c r="C32" s="38">
        <v>24</v>
      </c>
    </row>
    <row r="33" spans="1:3" ht="16.149999999999999" customHeight="1">
      <c r="A33" s="37">
        <v>2001</v>
      </c>
      <c r="B33" s="37">
        <v>7</v>
      </c>
      <c r="C33" s="38">
        <v>16</v>
      </c>
    </row>
    <row r="34" spans="1:3" ht="16.149999999999999" customHeight="1">
      <c r="A34" s="37">
        <v>2001</v>
      </c>
      <c r="B34" s="37">
        <v>8</v>
      </c>
      <c r="C34" s="38">
        <v>21</v>
      </c>
    </row>
    <row r="35" spans="1:3" ht="16.149999999999999" customHeight="1">
      <c r="A35" s="37">
        <v>2001</v>
      </c>
      <c r="B35" s="37">
        <v>9</v>
      </c>
      <c r="C35" s="38">
        <v>23</v>
      </c>
    </row>
    <row r="36" spans="1:3" ht="16.149999999999999" customHeight="1">
      <c r="A36" s="37">
        <v>2001</v>
      </c>
      <c r="B36" s="37">
        <v>10</v>
      </c>
      <c r="C36" s="38">
        <v>55</v>
      </c>
    </row>
    <row r="37" spans="1:3" ht="16.149999999999999" customHeight="1">
      <c r="A37" s="37">
        <v>2001</v>
      </c>
      <c r="B37" s="37">
        <v>11</v>
      </c>
      <c r="C37" s="38">
        <v>75</v>
      </c>
    </row>
    <row r="38" spans="1:3" ht="16.149999999999999" customHeight="1" thickBot="1">
      <c r="A38" s="39">
        <v>2001</v>
      </c>
      <c r="B38" s="39">
        <v>12</v>
      </c>
      <c r="C38" s="40">
        <v>170</v>
      </c>
    </row>
    <row r="39" spans="1:3" ht="16.149999999999999" customHeight="1">
      <c r="A39" s="37">
        <v>2002</v>
      </c>
      <c r="B39" s="37">
        <v>1</v>
      </c>
      <c r="C39" s="38">
        <v>247</v>
      </c>
    </row>
    <row r="40" spans="1:3" ht="16.149999999999999" customHeight="1">
      <c r="A40" s="37">
        <v>2002</v>
      </c>
      <c r="B40" s="37">
        <v>2</v>
      </c>
      <c r="C40" s="38">
        <v>160</v>
      </c>
    </row>
    <row r="41" spans="1:3" ht="16.149999999999999" customHeight="1">
      <c r="A41" s="37">
        <v>2002</v>
      </c>
      <c r="B41" s="37">
        <v>3</v>
      </c>
      <c r="C41" s="38">
        <v>133</v>
      </c>
    </row>
    <row r="42" spans="1:3" ht="16.149999999999999" customHeight="1">
      <c r="A42" s="37">
        <v>2002</v>
      </c>
      <c r="B42" s="37">
        <v>4</v>
      </c>
      <c r="C42" s="38">
        <v>51</v>
      </c>
    </row>
    <row r="43" spans="1:3" ht="16.149999999999999" customHeight="1">
      <c r="A43" s="37">
        <v>2002</v>
      </c>
      <c r="B43" s="37">
        <v>5</v>
      </c>
      <c r="C43" s="38">
        <v>35</v>
      </c>
    </row>
    <row r="44" spans="1:3" ht="16.149999999999999" customHeight="1">
      <c r="A44" s="37">
        <v>2002</v>
      </c>
      <c r="B44" s="37">
        <v>6</v>
      </c>
      <c r="C44" s="38">
        <v>18</v>
      </c>
    </row>
    <row r="45" spans="1:3" ht="16.149999999999999" customHeight="1">
      <c r="A45" s="37">
        <v>2002</v>
      </c>
      <c r="B45" s="37">
        <v>7</v>
      </c>
      <c r="C45" s="38">
        <v>16</v>
      </c>
    </row>
    <row r="46" spans="1:3" ht="16.149999999999999" customHeight="1">
      <c r="A46" s="37">
        <v>2002</v>
      </c>
      <c r="B46" s="37">
        <v>8</v>
      </c>
      <c r="C46" s="38">
        <v>14</v>
      </c>
    </row>
    <row r="47" spans="1:3" ht="16.149999999999999" customHeight="1">
      <c r="A47" s="37">
        <v>2002</v>
      </c>
      <c r="B47" s="37">
        <v>9</v>
      </c>
      <c r="C47" s="38">
        <v>19</v>
      </c>
    </row>
    <row r="48" spans="1:3" ht="16.149999999999999" customHeight="1">
      <c r="A48" s="37">
        <v>2002</v>
      </c>
      <c r="B48" s="37">
        <v>10</v>
      </c>
      <c r="C48" s="38">
        <v>72</v>
      </c>
    </row>
    <row r="49" spans="1:3" ht="16.149999999999999" customHeight="1">
      <c r="A49" s="37">
        <v>2002</v>
      </c>
      <c r="B49" s="37">
        <v>11</v>
      </c>
      <c r="C49" s="38">
        <v>122</v>
      </c>
    </row>
    <row r="50" spans="1:3" ht="16.149999999999999" customHeight="1" thickBot="1">
      <c r="A50" s="39">
        <v>2002</v>
      </c>
      <c r="B50" s="39">
        <v>12</v>
      </c>
      <c r="C50" s="41">
        <v>235</v>
      </c>
    </row>
    <row r="51" spans="1:3" ht="16.149999999999999" customHeight="1">
      <c r="A51" s="37">
        <v>2003</v>
      </c>
      <c r="B51" s="37">
        <v>1</v>
      </c>
      <c r="C51" s="38">
        <v>309</v>
      </c>
    </row>
    <row r="52" spans="1:3" ht="16.149999999999999" customHeight="1">
      <c r="A52" s="37">
        <v>2003</v>
      </c>
      <c r="B52" s="37">
        <v>2</v>
      </c>
      <c r="C52" s="38">
        <v>254</v>
      </c>
    </row>
    <row r="53" spans="1:3" ht="16.149999999999999" customHeight="1">
      <c r="A53" s="37">
        <v>2003</v>
      </c>
      <c r="B53" s="37">
        <v>3</v>
      </c>
      <c r="C53" s="38">
        <v>137</v>
      </c>
    </row>
    <row r="54" spans="1:3" ht="16.149999999999999" customHeight="1">
      <c r="A54" s="37">
        <v>2003</v>
      </c>
      <c r="B54" s="37">
        <v>4</v>
      </c>
      <c r="C54" s="38">
        <v>64</v>
      </c>
    </row>
    <row r="55" spans="1:3" ht="16.149999999999999" customHeight="1">
      <c r="A55" s="37">
        <v>2003</v>
      </c>
      <c r="B55" s="37">
        <v>5</v>
      </c>
      <c r="C55" s="38">
        <v>41</v>
      </c>
    </row>
    <row r="56" spans="1:3" ht="16.149999999999999" customHeight="1">
      <c r="A56" s="37">
        <v>2003</v>
      </c>
      <c r="B56" s="37">
        <v>6</v>
      </c>
      <c r="C56" s="38">
        <v>28</v>
      </c>
    </row>
    <row r="57" spans="1:3" ht="16.149999999999999" customHeight="1">
      <c r="A57" s="37">
        <v>2003</v>
      </c>
      <c r="B57" s="37">
        <v>7</v>
      </c>
      <c r="C57" s="38">
        <v>15</v>
      </c>
    </row>
    <row r="58" spans="1:3" ht="16.149999999999999" customHeight="1">
      <c r="A58" s="37">
        <v>2003</v>
      </c>
      <c r="B58" s="37">
        <v>8</v>
      </c>
      <c r="C58" s="38">
        <v>17</v>
      </c>
    </row>
    <row r="59" spans="1:3" ht="16.149999999999999" customHeight="1">
      <c r="A59" s="37">
        <v>2003</v>
      </c>
      <c r="B59" s="37">
        <v>9</v>
      </c>
      <c r="C59" s="38">
        <v>20</v>
      </c>
    </row>
    <row r="60" spans="1:3" ht="16.149999999999999" customHeight="1">
      <c r="A60" s="37">
        <v>2003</v>
      </c>
      <c r="B60" s="37">
        <v>10</v>
      </c>
      <c r="C60" s="38">
        <v>51</v>
      </c>
    </row>
    <row r="61" spans="1:3" ht="16.149999999999999" customHeight="1">
      <c r="A61" s="37">
        <v>2003</v>
      </c>
      <c r="B61" s="37">
        <v>11</v>
      </c>
      <c r="C61" s="38">
        <v>98</v>
      </c>
    </row>
    <row r="62" spans="1:3" ht="16.149999999999999" customHeight="1" thickBot="1">
      <c r="A62" s="39">
        <v>2003</v>
      </c>
      <c r="B62" s="39">
        <v>12</v>
      </c>
      <c r="C62" s="40">
        <v>240</v>
      </c>
    </row>
    <row r="63" spans="1:3" ht="16.149999999999999" customHeight="1">
      <c r="A63" s="37">
        <v>2004</v>
      </c>
      <c r="B63" s="37">
        <v>1</v>
      </c>
      <c r="C63" s="38">
        <v>352</v>
      </c>
    </row>
    <row r="64" spans="1:3" ht="16.149999999999999" customHeight="1">
      <c r="A64" s="37">
        <v>2004</v>
      </c>
      <c r="B64" s="37">
        <v>2</v>
      </c>
      <c r="C64" s="38">
        <v>224</v>
      </c>
    </row>
    <row r="65" spans="1:3" ht="16.149999999999999" customHeight="1">
      <c r="A65" s="37">
        <v>2004</v>
      </c>
      <c r="B65" s="37">
        <v>3</v>
      </c>
      <c r="C65" s="38">
        <v>111</v>
      </c>
    </row>
    <row r="66" spans="1:3" ht="16.149999999999999" customHeight="1">
      <c r="A66" s="37">
        <v>2004</v>
      </c>
      <c r="B66" s="37">
        <v>4</v>
      </c>
      <c r="C66" s="38">
        <v>59</v>
      </c>
    </row>
    <row r="67" spans="1:3" ht="16.149999999999999" customHeight="1">
      <c r="A67" s="37">
        <v>2004</v>
      </c>
      <c r="B67" s="37">
        <v>5</v>
      </c>
      <c r="C67" s="38">
        <v>22</v>
      </c>
    </row>
    <row r="68" spans="1:3" ht="16.149999999999999" customHeight="1">
      <c r="A68" s="37">
        <v>2004</v>
      </c>
      <c r="B68" s="37">
        <v>6</v>
      </c>
      <c r="C68" s="38">
        <v>21</v>
      </c>
    </row>
    <row r="69" spans="1:3" ht="16.149999999999999" customHeight="1">
      <c r="A69" s="37">
        <v>2004</v>
      </c>
      <c r="B69" s="37">
        <v>7</v>
      </c>
      <c r="C69" s="38">
        <v>18</v>
      </c>
    </row>
    <row r="70" spans="1:3" ht="16.149999999999999" customHeight="1">
      <c r="A70" s="37">
        <v>2004</v>
      </c>
      <c r="B70" s="37">
        <v>8</v>
      </c>
      <c r="C70" s="38">
        <v>16</v>
      </c>
    </row>
    <row r="71" spans="1:3" ht="16.149999999999999" customHeight="1">
      <c r="A71" s="37">
        <v>2004</v>
      </c>
      <c r="B71" s="37">
        <v>9</v>
      </c>
      <c r="C71" s="38">
        <v>29</v>
      </c>
    </row>
    <row r="72" spans="1:3" ht="16.149999999999999" customHeight="1">
      <c r="A72" s="37">
        <v>2004</v>
      </c>
      <c r="B72" s="37">
        <v>10</v>
      </c>
      <c r="C72" s="38">
        <v>60</v>
      </c>
    </row>
    <row r="73" spans="1:3" ht="16.149999999999999" customHeight="1">
      <c r="A73" s="37">
        <v>2004</v>
      </c>
      <c r="B73" s="37">
        <v>11</v>
      </c>
      <c r="C73" s="38">
        <v>109</v>
      </c>
    </row>
    <row r="74" spans="1:3" ht="16.149999999999999" customHeight="1" thickBot="1">
      <c r="A74" s="39">
        <v>2004</v>
      </c>
      <c r="B74" s="39">
        <v>12</v>
      </c>
      <c r="C74" s="40">
        <v>241</v>
      </c>
    </row>
    <row r="75" spans="1:3" ht="16.149999999999999" customHeight="1">
      <c r="A75" s="37">
        <v>2005</v>
      </c>
      <c r="B75" s="37">
        <v>1</v>
      </c>
      <c r="C75" s="38">
        <v>323</v>
      </c>
    </row>
    <row r="76" spans="1:3" ht="16.149999999999999" customHeight="1">
      <c r="A76" s="37">
        <v>2005</v>
      </c>
      <c r="B76" s="37">
        <v>2</v>
      </c>
      <c r="C76" s="38">
        <v>186</v>
      </c>
    </row>
    <row r="77" spans="1:3" ht="16.149999999999999" customHeight="1">
      <c r="A77" s="37">
        <v>2005</v>
      </c>
      <c r="B77" s="37">
        <v>3</v>
      </c>
      <c r="C77" s="38">
        <v>133</v>
      </c>
    </row>
    <row r="78" spans="1:3" ht="16.149999999999999" customHeight="1">
      <c r="A78" s="37">
        <v>2005</v>
      </c>
      <c r="B78" s="37">
        <v>4</v>
      </c>
      <c r="C78" s="38">
        <v>80</v>
      </c>
    </row>
    <row r="79" spans="1:3" ht="16.149999999999999" customHeight="1">
      <c r="A79" s="37">
        <v>2005</v>
      </c>
      <c r="B79" s="37">
        <v>5</v>
      </c>
      <c r="C79" s="38">
        <v>46</v>
      </c>
    </row>
    <row r="80" spans="1:3" ht="16.149999999999999" customHeight="1">
      <c r="A80" s="37">
        <v>2005</v>
      </c>
      <c r="B80" s="37">
        <v>6</v>
      </c>
      <c r="C80" s="38">
        <v>18</v>
      </c>
    </row>
    <row r="81" spans="1:3" ht="16.149999999999999" customHeight="1">
      <c r="A81" s="37">
        <v>2005</v>
      </c>
      <c r="B81" s="37">
        <v>7</v>
      </c>
      <c r="C81" s="38">
        <v>18</v>
      </c>
    </row>
    <row r="82" spans="1:3" ht="16.149999999999999" customHeight="1">
      <c r="A82" s="37">
        <v>2005</v>
      </c>
      <c r="B82" s="37">
        <v>8</v>
      </c>
      <c r="C82" s="38">
        <v>18</v>
      </c>
    </row>
    <row r="83" spans="1:3" ht="16.149999999999999" customHeight="1">
      <c r="A83" s="37">
        <v>2005</v>
      </c>
      <c r="B83" s="37">
        <v>9</v>
      </c>
      <c r="C83" s="38">
        <v>18</v>
      </c>
    </row>
    <row r="84" spans="1:3" ht="16.149999999999999" customHeight="1">
      <c r="A84" s="37">
        <v>2005</v>
      </c>
      <c r="B84" s="37">
        <v>10</v>
      </c>
      <c r="C84" s="38">
        <v>59</v>
      </c>
    </row>
    <row r="85" spans="1:3" ht="16.149999999999999" customHeight="1">
      <c r="A85" s="37">
        <v>2005</v>
      </c>
      <c r="B85" s="37">
        <v>11</v>
      </c>
      <c r="C85" s="38">
        <v>149</v>
      </c>
    </row>
    <row r="86" spans="1:3" ht="16.149999999999999" customHeight="1" thickBot="1">
      <c r="A86" s="39">
        <v>2005</v>
      </c>
      <c r="B86" s="39">
        <v>12</v>
      </c>
      <c r="C86" s="40">
        <v>319</v>
      </c>
    </row>
    <row r="87" spans="1:3" ht="16.149999999999999" customHeight="1">
      <c r="A87" s="37">
        <v>2006</v>
      </c>
      <c r="B87" s="37">
        <v>1</v>
      </c>
      <c r="C87" s="38">
        <v>160</v>
      </c>
    </row>
    <row r="88" spans="1:3" ht="16.149999999999999" customHeight="1">
      <c r="A88" s="37">
        <v>2006</v>
      </c>
      <c r="B88" s="37">
        <v>2</v>
      </c>
      <c r="C88" s="38">
        <v>212</v>
      </c>
    </row>
    <row r="89" spans="1:3" ht="16.149999999999999" customHeight="1">
      <c r="A89" s="37">
        <v>2006</v>
      </c>
      <c r="B89" s="37">
        <v>3</v>
      </c>
      <c r="C89" s="38">
        <v>146</v>
      </c>
    </row>
    <row r="90" spans="1:3" ht="16.149999999999999" customHeight="1">
      <c r="A90" s="37">
        <v>2006</v>
      </c>
      <c r="B90" s="37">
        <v>4</v>
      </c>
      <c r="C90" s="38">
        <v>62</v>
      </c>
    </row>
    <row r="91" spans="1:3" ht="16.149999999999999" customHeight="1">
      <c r="A91" s="37">
        <v>2006</v>
      </c>
      <c r="B91" s="37">
        <v>5</v>
      </c>
      <c r="C91" s="38">
        <v>27</v>
      </c>
    </row>
    <row r="92" spans="1:3" ht="16.149999999999999" customHeight="1">
      <c r="A92" s="37">
        <v>2006</v>
      </c>
      <c r="B92" s="37">
        <v>6</v>
      </c>
      <c r="C92" s="38">
        <v>19</v>
      </c>
    </row>
    <row r="93" spans="1:3" ht="16.149999999999999" customHeight="1">
      <c r="A93" s="37">
        <v>2006</v>
      </c>
      <c r="B93" s="37">
        <v>7</v>
      </c>
      <c r="C93" s="38">
        <v>15</v>
      </c>
    </row>
    <row r="94" spans="1:3" ht="16.149999999999999" customHeight="1">
      <c r="A94" s="37">
        <v>2006</v>
      </c>
      <c r="B94" s="37">
        <v>8</v>
      </c>
      <c r="C94" s="38">
        <v>11</v>
      </c>
    </row>
    <row r="95" spans="1:3" ht="16.149999999999999" customHeight="1">
      <c r="A95" s="37">
        <v>2006</v>
      </c>
      <c r="B95" s="37">
        <v>9</v>
      </c>
      <c r="C95" s="38">
        <v>30</v>
      </c>
    </row>
    <row r="96" spans="1:3" ht="16.149999999999999" customHeight="1">
      <c r="A96" s="37">
        <v>2006</v>
      </c>
      <c r="B96" s="37">
        <v>10</v>
      </c>
      <c r="C96" s="38">
        <v>62</v>
      </c>
    </row>
    <row r="97" spans="1:3" ht="16.149999999999999" customHeight="1">
      <c r="A97" s="37">
        <v>2006</v>
      </c>
      <c r="B97" s="37">
        <v>11</v>
      </c>
      <c r="C97" s="38">
        <v>105</v>
      </c>
    </row>
    <row r="98" spans="1:3" ht="16.149999999999999" customHeight="1" thickBot="1">
      <c r="A98" s="39">
        <v>2006</v>
      </c>
      <c r="B98" s="39">
        <v>12</v>
      </c>
      <c r="C98" s="40">
        <v>209</v>
      </c>
    </row>
    <row r="99" spans="1:3" ht="16.149999999999999" customHeight="1">
      <c r="A99" s="37">
        <v>2007</v>
      </c>
      <c r="B99" s="37">
        <v>1</v>
      </c>
      <c r="C99" s="38">
        <v>283</v>
      </c>
    </row>
    <row r="100" spans="1:3" ht="16.149999999999999" customHeight="1">
      <c r="A100" s="37">
        <v>2007</v>
      </c>
      <c r="B100" s="37">
        <v>2</v>
      </c>
      <c r="C100" s="38">
        <v>327</v>
      </c>
    </row>
    <row r="101" spans="1:3" ht="16.149999999999999" customHeight="1">
      <c r="A101" s="37">
        <v>2007</v>
      </c>
      <c r="B101" s="37">
        <v>3</v>
      </c>
      <c r="C101" s="38">
        <v>137</v>
      </c>
    </row>
    <row r="102" spans="1:3" ht="16.149999999999999" customHeight="1">
      <c r="A102" s="37">
        <v>2007</v>
      </c>
      <c r="B102" s="37">
        <v>4</v>
      </c>
      <c r="C102" s="38">
        <v>79</v>
      </c>
    </row>
    <row r="103" spans="1:3" ht="16.149999999999999" customHeight="1">
      <c r="A103" s="37">
        <v>2007</v>
      </c>
      <c r="B103" s="37">
        <v>5</v>
      </c>
      <c r="C103" s="38">
        <v>33</v>
      </c>
    </row>
    <row r="104" spans="1:3" ht="16.149999999999999" customHeight="1">
      <c r="A104" s="37">
        <v>2007</v>
      </c>
      <c r="B104" s="37">
        <v>6</v>
      </c>
      <c r="C104" s="38">
        <v>21</v>
      </c>
    </row>
    <row r="105" spans="1:3" ht="16.149999999999999" customHeight="1">
      <c r="A105" s="37">
        <v>2007</v>
      </c>
      <c r="B105" s="37">
        <v>7</v>
      </c>
      <c r="C105" s="38">
        <v>9</v>
      </c>
    </row>
    <row r="106" spans="1:3" ht="16.149999999999999" customHeight="1">
      <c r="A106" s="37">
        <v>2007</v>
      </c>
      <c r="B106" s="37">
        <v>8</v>
      </c>
      <c r="C106" s="38">
        <v>15</v>
      </c>
    </row>
    <row r="107" spans="1:3" ht="16.149999999999999" customHeight="1">
      <c r="A107" s="37">
        <v>2007</v>
      </c>
      <c r="B107" s="37">
        <v>9</v>
      </c>
      <c r="C107" s="38">
        <v>24</v>
      </c>
    </row>
    <row r="108" spans="1:3" ht="16.149999999999999" customHeight="1">
      <c r="A108" s="37">
        <v>2007</v>
      </c>
      <c r="B108" s="37">
        <v>10</v>
      </c>
      <c r="C108" s="38">
        <v>47</v>
      </c>
    </row>
    <row r="109" spans="1:3" ht="16.149999999999999" customHeight="1">
      <c r="A109" s="37">
        <v>2007</v>
      </c>
      <c r="B109" s="37">
        <v>11</v>
      </c>
      <c r="C109" s="38">
        <v>130</v>
      </c>
    </row>
    <row r="110" spans="1:3" ht="16.149999999999999" customHeight="1" thickBot="1">
      <c r="A110" s="39">
        <v>2007</v>
      </c>
      <c r="B110" s="39">
        <v>12</v>
      </c>
      <c r="C110" s="40">
        <v>288</v>
      </c>
    </row>
    <row r="111" spans="1:3" ht="16.149999999999999" customHeight="1">
      <c r="A111" s="37">
        <v>2008</v>
      </c>
      <c r="B111" s="37">
        <v>1</v>
      </c>
      <c r="C111" s="38">
        <v>280</v>
      </c>
    </row>
    <row r="112" spans="1:3" ht="16.149999999999999" customHeight="1">
      <c r="A112" s="37">
        <v>2008</v>
      </c>
      <c r="B112" s="37">
        <v>2</v>
      </c>
      <c r="C112" s="38">
        <v>235</v>
      </c>
    </row>
    <row r="113" spans="1:3" ht="16.149999999999999" customHeight="1">
      <c r="A113" s="37">
        <v>2008</v>
      </c>
      <c r="B113" s="37">
        <v>3</v>
      </c>
      <c r="C113" s="38">
        <v>166</v>
      </c>
    </row>
    <row r="114" spans="1:3" ht="16.149999999999999" customHeight="1">
      <c r="A114" s="37">
        <v>2008</v>
      </c>
      <c r="B114" s="37">
        <v>4</v>
      </c>
      <c r="C114" s="38">
        <v>78</v>
      </c>
    </row>
    <row r="115" spans="1:3" ht="16.149999999999999" customHeight="1">
      <c r="A115" s="37">
        <v>2008</v>
      </c>
      <c r="B115" s="37">
        <v>5</v>
      </c>
      <c r="C115" s="38">
        <v>40</v>
      </c>
    </row>
    <row r="116" spans="1:3" ht="16.149999999999999" customHeight="1">
      <c r="A116" s="37">
        <v>2008</v>
      </c>
      <c r="B116" s="37">
        <v>6</v>
      </c>
      <c r="C116" s="38">
        <v>17</v>
      </c>
    </row>
    <row r="117" spans="1:3" ht="16.149999999999999" customHeight="1">
      <c r="A117" s="37">
        <v>2008</v>
      </c>
      <c r="B117" s="37">
        <v>7</v>
      </c>
      <c r="C117" s="38">
        <v>13</v>
      </c>
    </row>
    <row r="118" spans="1:3" ht="16.149999999999999" customHeight="1">
      <c r="A118" s="37">
        <v>2008</v>
      </c>
      <c r="B118" s="37">
        <v>8</v>
      </c>
      <c r="C118" s="38">
        <v>14</v>
      </c>
    </row>
    <row r="119" spans="1:3" ht="16.149999999999999" customHeight="1">
      <c r="A119" s="37">
        <v>2008</v>
      </c>
      <c r="B119" s="37">
        <v>9</v>
      </c>
      <c r="C119" s="38">
        <v>21</v>
      </c>
    </row>
    <row r="120" spans="1:3" ht="16.149999999999999" customHeight="1">
      <c r="A120" s="37">
        <v>2008</v>
      </c>
      <c r="B120" s="37">
        <v>10</v>
      </c>
      <c r="C120" s="38">
        <v>80</v>
      </c>
    </row>
    <row r="121" spans="1:3" ht="16.149999999999999" customHeight="1">
      <c r="A121" s="37">
        <v>2008</v>
      </c>
      <c r="B121" s="37">
        <v>11</v>
      </c>
      <c r="C121" s="38">
        <v>111</v>
      </c>
    </row>
    <row r="122" spans="1:3" ht="16.149999999999999" customHeight="1" thickBot="1">
      <c r="A122" s="39">
        <v>2008</v>
      </c>
      <c r="B122" s="39">
        <v>12</v>
      </c>
      <c r="C122" s="40">
        <v>319</v>
      </c>
    </row>
    <row r="123" spans="1:3" ht="16.149999999999999" customHeight="1">
      <c r="A123" s="37">
        <v>2009</v>
      </c>
      <c r="B123" s="37">
        <v>1</v>
      </c>
      <c r="C123" s="38">
        <v>344</v>
      </c>
    </row>
    <row r="124" spans="1:3" ht="16.149999999999999" customHeight="1">
      <c r="A124" s="37">
        <v>2009</v>
      </c>
      <c r="B124" s="37">
        <v>2</v>
      </c>
      <c r="C124" s="38">
        <v>207</v>
      </c>
    </row>
    <row r="125" spans="1:3" ht="16.149999999999999" customHeight="1">
      <c r="A125" s="37">
        <v>2009</v>
      </c>
      <c r="B125" s="37">
        <v>3</v>
      </c>
      <c r="C125" s="38">
        <v>157</v>
      </c>
    </row>
    <row r="126" spans="1:3" ht="16.149999999999999" customHeight="1">
      <c r="A126" s="37">
        <v>2009</v>
      </c>
      <c r="B126" s="37">
        <v>4</v>
      </c>
      <c r="C126" s="38">
        <v>71</v>
      </c>
    </row>
    <row r="127" spans="1:3" ht="16.149999999999999" customHeight="1">
      <c r="A127" s="37">
        <v>2009</v>
      </c>
      <c r="B127" s="37">
        <v>5</v>
      </c>
      <c r="C127" s="38">
        <v>34</v>
      </c>
    </row>
    <row r="128" spans="1:3" ht="16.149999999999999" customHeight="1">
      <c r="A128" s="37">
        <v>2009</v>
      </c>
      <c r="B128" s="37">
        <v>6</v>
      </c>
      <c r="C128" s="38">
        <v>14</v>
      </c>
    </row>
    <row r="129" spans="1:3" ht="16.149999999999999" customHeight="1">
      <c r="A129" s="37">
        <v>2009</v>
      </c>
      <c r="B129" s="37">
        <v>7</v>
      </c>
      <c r="C129" s="38">
        <v>11</v>
      </c>
    </row>
    <row r="130" spans="1:3" ht="16.149999999999999" customHeight="1">
      <c r="A130" s="37">
        <v>2009</v>
      </c>
      <c r="B130" s="37">
        <v>8</v>
      </c>
      <c r="C130" s="38">
        <v>8</v>
      </c>
    </row>
    <row r="131" spans="1:3" ht="16.149999999999999" customHeight="1">
      <c r="A131" s="37">
        <v>2009</v>
      </c>
      <c r="B131" s="37">
        <v>9</v>
      </c>
      <c r="C131" s="38">
        <v>28</v>
      </c>
    </row>
    <row r="132" spans="1:3" ht="16.149999999999999" customHeight="1">
      <c r="A132" s="37">
        <v>2009</v>
      </c>
      <c r="B132" s="37">
        <v>10</v>
      </c>
      <c r="C132" s="38">
        <v>56</v>
      </c>
    </row>
    <row r="133" spans="1:3" ht="16.149999999999999" customHeight="1">
      <c r="A133" s="37">
        <v>2009</v>
      </c>
      <c r="B133" s="37">
        <v>11</v>
      </c>
      <c r="C133" s="38">
        <v>110</v>
      </c>
    </row>
    <row r="134" spans="1:3" ht="16.149999999999999" customHeight="1" thickBot="1">
      <c r="A134" s="39">
        <v>2009</v>
      </c>
      <c r="B134" s="39">
        <v>12</v>
      </c>
      <c r="C134" s="40">
        <v>329</v>
      </c>
    </row>
    <row r="135" spans="1:3" ht="16.149999999999999" customHeight="1">
      <c r="A135" s="37">
        <v>2010</v>
      </c>
      <c r="B135" s="37">
        <v>1</v>
      </c>
      <c r="C135" s="38">
        <v>390</v>
      </c>
    </row>
    <row r="136" spans="1:3" ht="16.149999999999999" customHeight="1">
      <c r="A136" s="37">
        <v>2010</v>
      </c>
      <c r="B136" s="37">
        <v>2</v>
      </c>
      <c r="C136" s="38">
        <v>310</v>
      </c>
    </row>
    <row r="137" spans="1:3" ht="16.149999999999999" customHeight="1">
      <c r="A137" s="37">
        <v>2010</v>
      </c>
      <c r="B137" s="37">
        <v>3</v>
      </c>
      <c r="C137" s="38">
        <v>142</v>
      </c>
    </row>
    <row r="138" spans="1:3" ht="16.149999999999999" customHeight="1">
      <c r="A138" s="37">
        <v>2010</v>
      </c>
      <c r="B138" s="37">
        <v>4</v>
      </c>
      <c r="C138" s="38">
        <v>79</v>
      </c>
    </row>
    <row r="139" spans="1:3" ht="16.149999999999999" customHeight="1">
      <c r="A139" s="37">
        <v>2010</v>
      </c>
      <c r="B139" s="37">
        <v>5</v>
      </c>
      <c r="C139" s="38">
        <v>40</v>
      </c>
    </row>
    <row r="140" spans="1:3" ht="16.149999999999999" customHeight="1">
      <c r="A140" s="37">
        <v>2010</v>
      </c>
      <c r="B140" s="37">
        <v>6</v>
      </c>
      <c r="C140" s="38">
        <v>20</v>
      </c>
    </row>
    <row r="141" spans="1:3" ht="16.149999999999999" customHeight="1">
      <c r="A141" s="37">
        <v>2010</v>
      </c>
      <c r="B141" s="37">
        <v>7</v>
      </c>
      <c r="C141" s="38">
        <v>26</v>
      </c>
    </row>
    <row r="142" spans="1:3" ht="16.149999999999999" customHeight="1">
      <c r="A142" s="37">
        <v>2010</v>
      </c>
      <c r="B142" s="37">
        <v>8</v>
      </c>
      <c r="C142" s="38">
        <v>9</v>
      </c>
    </row>
    <row r="143" spans="1:3" ht="16.149999999999999" customHeight="1">
      <c r="A143" s="37">
        <v>2010</v>
      </c>
      <c r="B143" s="37">
        <v>9</v>
      </c>
      <c r="C143" s="38">
        <v>17</v>
      </c>
    </row>
    <row r="144" spans="1:3" ht="16.149999999999999" customHeight="1">
      <c r="A144" s="37">
        <v>2010</v>
      </c>
      <c r="B144" s="37">
        <v>10</v>
      </c>
      <c r="C144" s="38">
        <v>55</v>
      </c>
    </row>
    <row r="145" spans="1:3" ht="16.149999999999999" customHeight="1">
      <c r="A145" s="37">
        <v>2010</v>
      </c>
      <c r="B145" s="37">
        <v>11</v>
      </c>
      <c r="C145" s="38">
        <v>120</v>
      </c>
    </row>
    <row r="146" spans="1:3" ht="16.149999999999999" customHeight="1" thickBot="1">
      <c r="A146" s="39">
        <v>2010</v>
      </c>
      <c r="B146" s="39">
        <v>12</v>
      </c>
      <c r="C146" s="40">
        <v>327</v>
      </c>
    </row>
    <row r="147" spans="1:3" ht="16.149999999999999" customHeight="1">
      <c r="A147" s="37">
        <v>2011</v>
      </c>
      <c r="B147" s="37">
        <v>1</v>
      </c>
      <c r="C147" s="38">
        <v>380</v>
      </c>
    </row>
    <row r="148" spans="1:3" ht="16.149999999999999" customHeight="1">
      <c r="A148" s="37">
        <v>2011</v>
      </c>
      <c r="B148" s="37">
        <v>2</v>
      </c>
      <c r="C148" s="38">
        <v>323</v>
      </c>
    </row>
    <row r="149" spans="1:3" ht="16.149999999999999" customHeight="1">
      <c r="A149" s="37">
        <v>2011</v>
      </c>
      <c r="B149" s="37">
        <v>3</v>
      </c>
      <c r="C149" s="38">
        <v>150</v>
      </c>
    </row>
    <row r="150" spans="1:3" ht="16.149999999999999" customHeight="1">
      <c r="A150" s="37">
        <v>2011</v>
      </c>
      <c r="B150" s="37">
        <v>4</v>
      </c>
      <c r="C150" s="38">
        <v>77</v>
      </c>
    </row>
    <row r="151" spans="1:3" ht="16.149999999999999" customHeight="1">
      <c r="A151" s="37">
        <v>2011</v>
      </c>
      <c r="B151" s="37">
        <v>5</v>
      </c>
      <c r="C151" s="38">
        <v>61</v>
      </c>
    </row>
    <row r="152" spans="1:3" ht="16.149999999999999" customHeight="1">
      <c r="A152" s="37">
        <v>2011</v>
      </c>
      <c r="B152" s="37">
        <v>6</v>
      </c>
      <c r="C152" s="38">
        <v>32</v>
      </c>
    </row>
    <row r="153" spans="1:3" ht="16.149999999999999" customHeight="1">
      <c r="A153" s="37">
        <v>2011</v>
      </c>
      <c r="B153" s="37">
        <v>7</v>
      </c>
      <c r="C153" s="38">
        <v>22</v>
      </c>
    </row>
    <row r="154" spans="1:3" ht="16.149999999999999" customHeight="1">
      <c r="A154" s="37">
        <v>2011</v>
      </c>
      <c r="B154" s="37">
        <v>8</v>
      </c>
      <c r="C154" s="38">
        <v>14</v>
      </c>
    </row>
    <row r="155" spans="1:3" ht="16.149999999999999" customHeight="1">
      <c r="A155" s="37">
        <v>2011</v>
      </c>
      <c r="B155" s="37">
        <v>9</v>
      </c>
      <c r="C155" s="38">
        <v>32</v>
      </c>
    </row>
    <row r="156" spans="1:3" ht="16.149999999999999" customHeight="1">
      <c r="A156" s="37">
        <v>2011</v>
      </c>
      <c r="B156" s="37">
        <v>10</v>
      </c>
      <c r="C156" s="38">
        <v>72</v>
      </c>
    </row>
    <row r="157" spans="1:3" ht="16.149999999999999" customHeight="1">
      <c r="A157" s="37">
        <v>2011</v>
      </c>
      <c r="B157" s="37">
        <v>11</v>
      </c>
      <c r="C157" s="38">
        <v>132</v>
      </c>
    </row>
    <row r="158" spans="1:3" ht="16.149999999999999" customHeight="1" thickBot="1">
      <c r="A158" s="39">
        <v>2011</v>
      </c>
      <c r="B158" s="39">
        <v>12</v>
      </c>
      <c r="C158" s="40">
        <v>217</v>
      </c>
    </row>
    <row r="159" spans="1:3" ht="16.149999999999999" customHeight="1">
      <c r="A159" s="37">
        <v>2012</v>
      </c>
      <c r="B159" s="37">
        <v>1</v>
      </c>
      <c r="C159" s="38">
        <v>272</v>
      </c>
    </row>
    <row r="160" spans="1:3" ht="16.149999999999999" customHeight="1">
      <c r="A160" s="37">
        <v>2012</v>
      </c>
      <c r="B160" s="37">
        <v>2</v>
      </c>
      <c r="C160" s="38">
        <v>186</v>
      </c>
    </row>
    <row r="161" spans="1:3" ht="16.149999999999999" customHeight="1">
      <c r="A161" s="37">
        <v>2012</v>
      </c>
      <c r="B161" s="37">
        <v>3</v>
      </c>
      <c r="C161" s="38">
        <v>86</v>
      </c>
    </row>
    <row r="162" spans="1:3" ht="16.149999999999999" customHeight="1">
      <c r="A162" s="37">
        <v>2012</v>
      </c>
      <c r="B162" s="37">
        <v>4</v>
      </c>
      <c r="C162" s="38">
        <v>58</v>
      </c>
    </row>
    <row r="163" spans="1:3" ht="16.149999999999999" customHeight="1">
      <c r="A163" s="37">
        <v>2012</v>
      </c>
      <c r="B163" s="37">
        <v>5</v>
      </c>
      <c r="C163" s="38">
        <v>31</v>
      </c>
    </row>
    <row r="164" spans="1:3" ht="16.149999999999999" customHeight="1">
      <c r="A164" s="37">
        <v>2012</v>
      </c>
      <c r="B164" s="37">
        <v>6</v>
      </c>
      <c r="C164" s="38">
        <v>20</v>
      </c>
    </row>
    <row r="165" spans="1:3" ht="16.149999999999999" customHeight="1">
      <c r="A165" s="37">
        <v>2012</v>
      </c>
      <c r="B165" s="37">
        <v>7</v>
      </c>
      <c r="C165" s="38">
        <v>18</v>
      </c>
    </row>
    <row r="166" spans="1:3" ht="16.149999999999999" customHeight="1">
      <c r="A166" s="37">
        <v>2012</v>
      </c>
      <c r="B166" s="37">
        <v>8</v>
      </c>
      <c r="C166" s="38">
        <v>15</v>
      </c>
    </row>
    <row r="167" spans="1:3" ht="16.149999999999999" customHeight="1">
      <c r="A167" s="37">
        <v>2012</v>
      </c>
      <c r="B167" s="37">
        <v>9</v>
      </c>
      <c r="C167" s="38">
        <v>23</v>
      </c>
    </row>
    <row r="168" spans="1:3" ht="16.149999999999999" customHeight="1">
      <c r="A168" s="37">
        <v>2012</v>
      </c>
      <c r="B168" s="37">
        <v>10</v>
      </c>
      <c r="C168" s="38">
        <v>75</v>
      </c>
    </row>
    <row r="169" spans="1:3" ht="16.149999999999999" customHeight="1">
      <c r="A169" s="37">
        <v>2012</v>
      </c>
      <c r="B169" s="37">
        <v>11</v>
      </c>
      <c r="C169" s="38">
        <v>127</v>
      </c>
    </row>
    <row r="170" spans="1:3" ht="16.149999999999999" customHeight="1" thickBot="1">
      <c r="A170" s="39">
        <v>2012</v>
      </c>
      <c r="B170" s="39">
        <v>12</v>
      </c>
      <c r="C170" s="40">
        <v>260</v>
      </c>
    </row>
    <row r="171" spans="1:3" ht="16.149999999999999" customHeight="1">
      <c r="A171" s="37">
        <v>2013</v>
      </c>
      <c r="B171" s="37">
        <v>1</v>
      </c>
      <c r="C171" s="38">
        <v>366</v>
      </c>
    </row>
    <row r="172" spans="1:3" ht="16.149999999999999" customHeight="1">
      <c r="A172" s="37">
        <v>2013</v>
      </c>
      <c r="B172" s="37">
        <v>2</v>
      </c>
      <c r="C172" s="38">
        <v>252</v>
      </c>
    </row>
    <row r="173" spans="1:3" ht="16.149999999999999" customHeight="1">
      <c r="A173" s="37">
        <v>2013</v>
      </c>
      <c r="B173" s="37">
        <v>3</v>
      </c>
      <c r="C173" s="38">
        <v>175</v>
      </c>
    </row>
    <row r="174" spans="1:3" ht="16.149999999999999" customHeight="1">
      <c r="A174" s="37">
        <v>2013</v>
      </c>
      <c r="B174" s="37">
        <v>4</v>
      </c>
      <c r="C174" s="38">
        <v>70</v>
      </c>
    </row>
    <row r="175" spans="1:3" ht="16.149999999999999" customHeight="1">
      <c r="A175" s="37">
        <v>2013</v>
      </c>
      <c r="B175" s="37">
        <v>5</v>
      </c>
      <c r="C175" s="38">
        <v>42</v>
      </c>
    </row>
    <row r="176" spans="1:3" ht="16.149999999999999" customHeight="1">
      <c r="A176" s="37">
        <v>2013</v>
      </c>
      <c r="B176" s="37">
        <v>6</v>
      </c>
      <c r="C176" s="38">
        <v>12</v>
      </c>
    </row>
    <row r="177" spans="1:3" ht="16.149999999999999" customHeight="1">
      <c r="A177" s="37">
        <v>2013</v>
      </c>
      <c r="B177" s="37">
        <v>7</v>
      </c>
      <c r="C177" s="38">
        <v>29</v>
      </c>
    </row>
    <row r="178" spans="1:3" ht="16.149999999999999" customHeight="1">
      <c r="A178" s="37">
        <v>2013</v>
      </c>
      <c r="B178" s="37">
        <v>8</v>
      </c>
      <c r="C178" s="38">
        <v>16</v>
      </c>
    </row>
    <row r="179" spans="1:3" ht="16.149999999999999" customHeight="1">
      <c r="A179" s="37">
        <v>2013</v>
      </c>
      <c r="B179" s="37">
        <v>9</v>
      </c>
      <c r="C179" s="38">
        <v>31</v>
      </c>
    </row>
    <row r="180" spans="1:3" ht="16.149999999999999" customHeight="1">
      <c r="A180" s="37">
        <v>2013</v>
      </c>
      <c r="B180" s="37">
        <v>10</v>
      </c>
      <c r="C180" s="38">
        <v>70</v>
      </c>
    </row>
    <row r="181" spans="1:3" ht="16.149999999999999" customHeight="1">
      <c r="A181" s="37">
        <v>2013</v>
      </c>
      <c r="B181" s="37">
        <v>11</v>
      </c>
      <c r="C181" s="38">
        <v>187</v>
      </c>
    </row>
    <row r="182" spans="1:3" ht="16.149999999999999" customHeight="1" thickBot="1">
      <c r="A182" s="39">
        <v>2013</v>
      </c>
      <c r="B182" s="39">
        <v>12</v>
      </c>
      <c r="C182" s="40">
        <v>362</v>
      </c>
    </row>
    <row r="183" spans="1:3" ht="16.149999999999999" customHeight="1">
      <c r="A183" s="37">
        <v>2014</v>
      </c>
      <c r="B183" s="37">
        <v>1</v>
      </c>
      <c r="C183" s="38">
        <v>508</v>
      </c>
    </row>
    <row r="184" spans="1:3" ht="16.149999999999999" customHeight="1">
      <c r="A184" s="37">
        <v>2014</v>
      </c>
      <c r="B184" s="37">
        <v>2</v>
      </c>
      <c r="C184" s="38">
        <v>351</v>
      </c>
    </row>
    <row r="185" spans="1:3" ht="16.149999999999999" customHeight="1">
      <c r="A185" s="37">
        <v>2014</v>
      </c>
      <c r="B185" s="37">
        <v>3</v>
      </c>
      <c r="C185" s="38">
        <v>214</v>
      </c>
    </row>
    <row r="186" spans="1:3" ht="16.149999999999999" customHeight="1">
      <c r="A186" s="37">
        <v>2014</v>
      </c>
      <c r="B186" s="37">
        <v>4</v>
      </c>
      <c r="C186" s="38">
        <v>102</v>
      </c>
    </row>
    <row r="187" spans="1:3" ht="16.149999999999999" customHeight="1">
      <c r="A187" s="37">
        <v>2014</v>
      </c>
      <c r="B187" s="37">
        <v>5</v>
      </c>
      <c r="C187" s="38">
        <v>48</v>
      </c>
    </row>
    <row r="188" spans="1:3" ht="16.149999999999999" customHeight="1">
      <c r="A188" s="37">
        <v>2014</v>
      </c>
      <c r="B188" s="37">
        <v>6</v>
      </c>
      <c r="C188" s="38">
        <v>26</v>
      </c>
    </row>
    <row r="189" spans="1:3" ht="16.149999999999999" customHeight="1">
      <c r="A189" s="37">
        <v>2014</v>
      </c>
      <c r="B189" s="37">
        <v>7</v>
      </c>
      <c r="C189" s="38">
        <v>23</v>
      </c>
    </row>
    <row r="190" spans="1:3" ht="16.149999999999999" customHeight="1">
      <c r="A190" s="37">
        <v>2014</v>
      </c>
      <c r="B190" s="37">
        <v>8</v>
      </c>
      <c r="C190" s="38">
        <v>20</v>
      </c>
    </row>
    <row r="191" spans="1:3" ht="16.149999999999999" customHeight="1">
      <c r="A191" s="37">
        <v>2014</v>
      </c>
      <c r="B191" s="37">
        <v>9</v>
      </c>
      <c r="C191" s="38">
        <v>33</v>
      </c>
    </row>
    <row r="192" spans="1:3" ht="16.149999999999999" customHeight="1">
      <c r="A192" s="37">
        <v>2014</v>
      </c>
      <c r="B192" s="37">
        <v>10</v>
      </c>
      <c r="C192" s="38">
        <v>52</v>
      </c>
    </row>
    <row r="193" spans="1:3" ht="16.149999999999999" customHeight="1">
      <c r="A193" s="37">
        <v>2014</v>
      </c>
      <c r="B193" s="37">
        <v>11</v>
      </c>
      <c r="C193" s="38">
        <v>255</v>
      </c>
    </row>
    <row r="194" spans="1:3" ht="16.149999999999999" customHeight="1" thickBot="1">
      <c r="A194" s="39">
        <v>2014</v>
      </c>
      <c r="B194" s="39">
        <v>12</v>
      </c>
      <c r="C194" s="40">
        <v>260</v>
      </c>
    </row>
    <row r="195" spans="1:3">
      <c r="A195" s="37">
        <v>2015</v>
      </c>
      <c r="B195" s="37">
        <v>1</v>
      </c>
      <c r="C195" s="38">
        <v>385</v>
      </c>
    </row>
    <row r="196" spans="1:3">
      <c r="A196" s="37">
        <v>2015</v>
      </c>
      <c r="B196" s="37">
        <v>2</v>
      </c>
      <c r="C196" s="38">
        <v>459</v>
      </c>
    </row>
    <row r="197" spans="1:3">
      <c r="A197" s="37">
        <v>2015</v>
      </c>
      <c r="B197" s="37">
        <v>3</v>
      </c>
      <c r="C197" s="38">
        <v>229</v>
      </c>
    </row>
    <row r="198" spans="1:3">
      <c r="A198" s="37">
        <v>2015</v>
      </c>
      <c r="B198" s="37">
        <v>4</v>
      </c>
      <c r="C198" s="38">
        <v>91</v>
      </c>
    </row>
    <row r="199" spans="1:3">
      <c r="A199" s="37">
        <v>2015</v>
      </c>
      <c r="B199" s="37">
        <v>5</v>
      </c>
      <c r="C199" s="38">
        <v>37</v>
      </c>
    </row>
    <row r="200" spans="1:3">
      <c r="A200" s="37">
        <v>2015</v>
      </c>
      <c r="B200" s="37">
        <v>6</v>
      </c>
      <c r="C200" s="38">
        <v>27</v>
      </c>
    </row>
    <row r="201" spans="1:3">
      <c r="A201" s="37">
        <v>2015</v>
      </c>
      <c r="B201" s="37">
        <v>7</v>
      </c>
      <c r="C201" s="38">
        <v>17</v>
      </c>
    </row>
    <row r="202" spans="1:3">
      <c r="A202" s="37">
        <v>2015</v>
      </c>
      <c r="B202" s="37">
        <v>8</v>
      </c>
      <c r="C202" s="38">
        <v>25</v>
      </c>
    </row>
    <row r="203" spans="1:3">
      <c r="A203" s="37">
        <v>2015</v>
      </c>
      <c r="B203" s="37">
        <v>9</v>
      </c>
      <c r="C203" s="38">
        <v>32</v>
      </c>
    </row>
    <row r="204" spans="1:3">
      <c r="A204" s="37">
        <v>2015</v>
      </c>
      <c r="B204" s="37">
        <v>10</v>
      </c>
      <c r="C204" s="38">
        <v>61</v>
      </c>
    </row>
    <row r="205" spans="1:3">
      <c r="A205" s="37">
        <v>2015</v>
      </c>
      <c r="B205" s="37">
        <v>11</v>
      </c>
      <c r="C205" s="38">
        <v>175</v>
      </c>
    </row>
    <row r="206" spans="1:3" ht="15.75" thickBot="1">
      <c r="A206" s="39">
        <v>2015</v>
      </c>
      <c r="B206" s="39">
        <v>12</v>
      </c>
      <c r="C206" s="40">
        <v>211</v>
      </c>
    </row>
  </sheetData>
  <mergeCells count="1">
    <mergeCell ref="A1:C1"/>
  </mergeCells>
  <pageMargins left="0.08" right="0.08" top="1" bottom="1" header="0.5" footer="0.5"/>
  <pageSetup orientation="portrait" horizontalDpi="300" verticalDpi="300" r:id="rId1"/>
  <headerFooter>
    <oddHeader>The SAS System</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59"/>
  <sheetViews>
    <sheetView tabSelected="1" topLeftCell="B1" workbookViewId="0">
      <selection activeCell="I24" sqref="I24"/>
    </sheetView>
  </sheetViews>
  <sheetFormatPr defaultRowHeight="12.75"/>
  <cols>
    <col min="1" max="1" width="81.140625" bestFit="1" customWidth="1"/>
    <col min="2" max="2" width="5" bestFit="1" customWidth="1"/>
    <col min="3" max="3" width="9.7109375" bestFit="1" customWidth="1"/>
    <col min="4" max="4" width="6.85546875" bestFit="1" customWidth="1"/>
    <col min="5" max="5" width="11" bestFit="1" customWidth="1"/>
    <col min="6" max="6" width="12" bestFit="1" customWidth="1"/>
    <col min="7" max="7" width="16.7109375" bestFit="1" customWidth="1"/>
  </cols>
  <sheetData>
    <row r="1" spans="1:7">
      <c r="A1" t="s">
        <v>22</v>
      </c>
      <c r="B1" t="s">
        <v>0</v>
      </c>
      <c r="C1" t="s">
        <v>23</v>
      </c>
      <c r="D1" t="s">
        <v>10</v>
      </c>
      <c r="E1" t="s">
        <v>13</v>
      </c>
      <c r="F1" t="s">
        <v>24</v>
      </c>
      <c r="G1" t="s">
        <v>25</v>
      </c>
    </row>
    <row r="2" spans="1:7">
      <c r="B2">
        <v>1979</v>
      </c>
      <c r="C2">
        <v>1979</v>
      </c>
      <c r="D2">
        <v>356</v>
      </c>
      <c r="E2">
        <v>224635398</v>
      </c>
      <c r="F2">
        <v>0.15847902999999999</v>
      </c>
      <c r="G2">
        <v>0.17802491200000001</v>
      </c>
    </row>
    <row r="3" spans="1:7">
      <c r="B3">
        <v>1980</v>
      </c>
      <c r="C3">
        <v>1980</v>
      </c>
      <c r="D3">
        <v>302</v>
      </c>
      <c r="E3">
        <v>226624371</v>
      </c>
      <c r="F3">
        <v>0.13326015999999999</v>
      </c>
      <c r="G3">
        <v>0.15114454299999999</v>
      </c>
    </row>
    <row r="4" spans="1:7">
      <c r="B4">
        <v>1981</v>
      </c>
      <c r="C4">
        <v>1981</v>
      </c>
      <c r="D4">
        <v>289</v>
      </c>
      <c r="E4">
        <v>229487512</v>
      </c>
      <c r="F4">
        <v>0.125932778</v>
      </c>
      <c r="G4">
        <v>0.13667569199999999</v>
      </c>
    </row>
    <row r="5" spans="1:7">
      <c r="B5">
        <v>1982</v>
      </c>
      <c r="C5">
        <v>1982</v>
      </c>
      <c r="D5">
        <v>402</v>
      </c>
      <c r="E5">
        <v>231701425</v>
      </c>
      <c r="F5">
        <v>0.17349914899999999</v>
      </c>
      <c r="G5">
        <v>0.19003323899999999</v>
      </c>
    </row>
    <row r="6" spans="1:7">
      <c r="B6">
        <v>1983</v>
      </c>
      <c r="C6">
        <v>1983</v>
      </c>
      <c r="D6">
        <v>510</v>
      </c>
      <c r="E6">
        <v>233781743</v>
      </c>
      <c r="F6">
        <v>0.21815219299999999</v>
      </c>
      <c r="G6">
        <v>0.24251943000000001</v>
      </c>
    </row>
    <row r="7" spans="1:7">
      <c r="B7">
        <v>1984</v>
      </c>
      <c r="C7">
        <v>1984</v>
      </c>
      <c r="D7">
        <v>359</v>
      </c>
      <c r="E7">
        <v>235922142</v>
      </c>
      <c r="F7">
        <v>0.152168846</v>
      </c>
      <c r="G7">
        <v>0.16278100500000001</v>
      </c>
    </row>
    <row r="8" spans="1:7">
      <c r="B8">
        <v>1985</v>
      </c>
      <c r="C8">
        <v>1985</v>
      </c>
      <c r="D8">
        <v>519</v>
      </c>
      <c r="E8">
        <v>238005715</v>
      </c>
      <c r="F8">
        <v>0.21806199100000001</v>
      </c>
      <c r="G8">
        <v>0.23951354499999999</v>
      </c>
    </row>
    <row r="9" spans="1:7">
      <c r="B9">
        <v>1986</v>
      </c>
      <c r="C9">
        <v>1986</v>
      </c>
      <c r="D9">
        <v>301</v>
      </c>
      <c r="E9">
        <v>240189882</v>
      </c>
      <c r="F9">
        <v>0.12531751899999999</v>
      </c>
      <c r="G9">
        <v>0.13800011600000001</v>
      </c>
    </row>
    <row r="10" spans="1:7">
      <c r="B10">
        <v>1987</v>
      </c>
      <c r="C10">
        <v>1987</v>
      </c>
      <c r="D10">
        <v>326</v>
      </c>
      <c r="E10">
        <v>242395034</v>
      </c>
      <c r="F10">
        <v>0.134491204</v>
      </c>
      <c r="G10">
        <v>0.14414717299999999</v>
      </c>
    </row>
    <row r="11" spans="1:7">
      <c r="B11">
        <v>1988</v>
      </c>
      <c r="C11">
        <v>1988</v>
      </c>
      <c r="D11">
        <v>431</v>
      </c>
      <c r="E11">
        <v>244651961</v>
      </c>
      <c r="F11">
        <v>0.17616862699999999</v>
      </c>
      <c r="G11">
        <v>0.18622844899999999</v>
      </c>
    </row>
    <row r="12" spans="1:7">
      <c r="B12">
        <v>1989</v>
      </c>
      <c r="C12">
        <v>1989</v>
      </c>
      <c r="D12">
        <v>524</v>
      </c>
      <c r="E12">
        <v>247001762</v>
      </c>
      <c r="F12">
        <v>0.21214423600000001</v>
      </c>
      <c r="G12">
        <v>0.22688029200000001</v>
      </c>
    </row>
    <row r="13" spans="1:7">
      <c r="B13">
        <v>1990</v>
      </c>
      <c r="C13">
        <v>1990</v>
      </c>
      <c r="D13">
        <v>320</v>
      </c>
      <c r="E13">
        <v>248922111</v>
      </c>
      <c r="F13">
        <v>0.128554269</v>
      </c>
      <c r="G13">
        <v>0.136726917</v>
      </c>
    </row>
    <row r="14" spans="1:7">
      <c r="B14">
        <v>1991</v>
      </c>
      <c r="C14">
        <v>1991</v>
      </c>
      <c r="D14">
        <v>295</v>
      </c>
      <c r="E14">
        <v>253088068</v>
      </c>
      <c r="F14">
        <v>0.11656021599999999</v>
      </c>
      <c r="G14">
        <v>0.120980133</v>
      </c>
    </row>
    <row r="15" spans="1:7">
      <c r="B15">
        <v>1992</v>
      </c>
      <c r="C15">
        <v>1992</v>
      </c>
      <c r="D15">
        <v>267</v>
      </c>
      <c r="E15">
        <v>256606463</v>
      </c>
      <c r="F15">
        <v>0.10405038</v>
      </c>
      <c r="G15">
        <v>0.108756362</v>
      </c>
    </row>
    <row r="16" spans="1:7">
      <c r="B16">
        <v>1993</v>
      </c>
      <c r="C16">
        <v>1993</v>
      </c>
      <c r="D16">
        <v>327</v>
      </c>
      <c r="E16">
        <v>260024637</v>
      </c>
      <c r="F16">
        <v>0.12575731400000001</v>
      </c>
      <c r="G16">
        <v>0.13001507100000001</v>
      </c>
    </row>
    <row r="17" spans="1:7">
      <c r="B17">
        <v>1994</v>
      </c>
      <c r="C17">
        <v>1994</v>
      </c>
      <c r="D17">
        <v>349</v>
      </c>
      <c r="E17">
        <v>263241475</v>
      </c>
      <c r="F17">
        <v>0.132577893</v>
      </c>
      <c r="G17">
        <v>0.13891165799999999</v>
      </c>
    </row>
    <row r="18" spans="1:7">
      <c r="B18">
        <v>1995</v>
      </c>
      <c r="C18">
        <v>1995</v>
      </c>
      <c r="D18">
        <v>238</v>
      </c>
      <c r="E18">
        <v>266386596</v>
      </c>
      <c r="F18">
        <v>8.9343834999999996E-2</v>
      </c>
      <c r="G18">
        <v>9.2688364999999995E-2</v>
      </c>
    </row>
    <row r="19" spans="1:7">
      <c r="B19">
        <v>1996</v>
      </c>
      <c r="C19">
        <v>1996</v>
      </c>
      <c r="D19">
        <v>360</v>
      </c>
      <c r="E19">
        <v>269540779</v>
      </c>
      <c r="F19">
        <v>0.133560495</v>
      </c>
      <c r="G19">
        <v>0.13611636499999999</v>
      </c>
    </row>
    <row r="20" spans="1:7">
      <c r="B20">
        <v>1997</v>
      </c>
      <c r="C20">
        <v>1997</v>
      </c>
      <c r="D20">
        <v>270</v>
      </c>
      <c r="E20">
        <v>272776678</v>
      </c>
      <c r="F20">
        <v>9.8982069000000006E-2</v>
      </c>
      <c r="G20">
        <v>0.100676137</v>
      </c>
    </row>
    <row r="21" spans="1:7">
      <c r="B21">
        <v>1998</v>
      </c>
      <c r="C21">
        <v>1998</v>
      </c>
      <c r="D21">
        <v>201</v>
      </c>
      <c r="E21">
        <v>276032848</v>
      </c>
      <c r="F21">
        <v>7.2817420999999993E-2</v>
      </c>
      <c r="G21">
        <v>7.3735888999999999E-2</v>
      </c>
    </row>
    <row r="22" spans="1:7">
      <c r="A22" t="s">
        <v>21</v>
      </c>
      <c r="D22">
        <v>6946</v>
      </c>
      <c r="E22">
        <v>4961016600</v>
      </c>
      <c r="F22">
        <v>0.140011626</v>
      </c>
      <c r="G22">
        <v>0.148951889</v>
      </c>
    </row>
    <row r="23" spans="1:7">
      <c r="A23" t="s">
        <v>26</v>
      </c>
    </row>
    <row r="24" spans="1:7">
      <c r="A24" t="s">
        <v>27</v>
      </c>
    </row>
    <row r="25" spans="1:7">
      <c r="A25" t="s">
        <v>28</v>
      </c>
    </row>
    <row r="26" spans="1:7">
      <c r="A26" t="s">
        <v>29</v>
      </c>
    </row>
    <row r="27" spans="1:7">
      <c r="A27" t="s">
        <v>30</v>
      </c>
    </row>
    <row r="28" spans="1:7">
      <c r="A28" t="s">
        <v>31</v>
      </c>
    </row>
    <row r="29" spans="1:7">
      <c r="A29" t="s">
        <v>32</v>
      </c>
    </row>
    <row r="30" spans="1:7">
      <c r="A30" t="s">
        <v>33</v>
      </c>
    </row>
    <row r="31" spans="1:7">
      <c r="A31" t="s">
        <v>34</v>
      </c>
    </row>
    <row r="32" spans="1:7">
      <c r="A32" t="s">
        <v>35</v>
      </c>
    </row>
    <row r="33" spans="1:1">
      <c r="A33" t="s">
        <v>36</v>
      </c>
    </row>
    <row r="34" spans="1:1">
      <c r="A34" t="s">
        <v>37</v>
      </c>
    </row>
    <row r="35" spans="1:1">
      <c r="A35" t="s">
        <v>82</v>
      </c>
    </row>
    <row r="36" spans="1:1">
      <c r="A36" t="s">
        <v>38</v>
      </c>
    </row>
    <row r="37" spans="1:1">
      <c r="A37" t="s">
        <v>39</v>
      </c>
    </row>
    <row r="38" spans="1:1">
      <c r="A38" t="s">
        <v>40</v>
      </c>
    </row>
    <row r="39" spans="1:1">
      <c r="A39" t="s">
        <v>26</v>
      </c>
    </row>
    <row r="40" spans="1:1">
      <c r="A40" t="s">
        <v>41</v>
      </c>
    </row>
    <row r="41" spans="1:1">
      <c r="A41" t="s">
        <v>26</v>
      </c>
    </row>
    <row r="42" spans="1:1">
      <c r="A42" t="s">
        <v>118</v>
      </c>
    </row>
    <row r="43" spans="1:1">
      <c r="A43" t="s">
        <v>26</v>
      </c>
    </row>
    <row r="44" spans="1:1">
      <c r="A44" t="s">
        <v>42</v>
      </c>
    </row>
    <row r="45" spans="1:1">
      <c r="A45" t="s">
        <v>43</v>
      </c>
    </row>
    <row r="46" spans="1:1">
      <c r="A46" t="s">
        <v>119</v>
      </c>
    </row>
    <row r="47" spans="1:1">
      <c r="A47" t="s">
        <v>26</v>
      </c>
    </row>
    <row r="48" spans="1:1">
      <c r="A48" t="s">
        <v>44</v>
      </c>
    </row>
    <row r="49" spans="1:1">
      <c r="A49" t="s">
        <v>45</v>
      </c>
    </row>
    <row r="50" spans="1:1">
      <c r="A50" t="s">
        <v>46</v>
      </c>
    </row>
    <row r="51" spans="1:1">
      <c r="A51" t="s">
        <v>47</v>
      </c>
    </row>
    <row r="52" spans="1:1">
      <c r="A52" t="s">
        <v>48</v>
      </c>
    </row>
    <row r="53" spans="1:1">
      <c r="A53" t="s">
        <v>49</v>
      </c>
    </row>
    <row r="54" spans="1:1">
      <c r="A54" t="s">
        <v>50</v>
      </c>
    </row>
    <row r="55" spans="1:1">
      <c r="A55" t="s">
        <v>51</v>
      </c>
    </row>
    <row r="56" spans="1:1">
      <c r="A56" t="s">
        <v>52</v>
      </c>
    </row>
    <row r="57" spans="1:1">
      <c r="A57" t="s">
        <v>53</v>
      </c>
    </row>
    <row r="58" spans="1:1">
      <c r="A58" t="s">
        <v>54</v>
      </c>
    </row>
    <row r="59" spans="1:1">
      <c r="A59" t="s">
        <v>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2"/>
  <sheetViews>
    <sheetView workbookViewId="0">
      <selection activeCell="F22" sqref="F22"/>
    </sheetView>
  </sheetViews>
  <sheetFormatPr defaultRowHeight="12.75"/>
  <cols>
    <col min="1" max="1" width="81.140625" bestFit="1" customWidth="1"/>
    <col min="2" max="2" width="5" bestFit="1" customWidth="1"/>
    <col min="3" max="3" width="9.7109375" bestFit="1" customWidth="1"/>
    <col min="4" max="4" width="6.85546875" bestFit="1" customWidth="1"/>
    <col min="5" max="5" width="11" bestFit="1" customWidth="1"/>
    <col min="6" max="6" width="12" bestFit="1" customWidth="1"/>
    <col min="7" max="7" width="16.7109375" bestFit="1" customWidth="1"/>
  </cols>
  <sheetData>
    <row r="1" spans="1:7">
      <c r="A1" t="s">
        <v>22</v>
      </c>
      <c r="B1" t="s">
        <v>0</v>
      </c>
      <c r="C1" t="s">
        <v>23</v>
      </c>
      <c r="D1" t="s">
        <v>10</v>
      </c>
      <c r="E1" t="s">
        <v>13</v>
      </c>
      <c r="F1" t="s">
        <v>24</v>
      </c>
      <c r="G1" t="s">
        <v>25</v>
      </c>
    </row>
    <row r="2" spans="1:7">
      <c r="B2">
        <v>1999</v>
      </c>
      <c r="C2">
        <v>1999</v>
      </c>
      <c r="D2">
        <v>598</v>
      </c>
      <c r="E2">
        <v>279040168</v>
      </c>
      <c r="F2">
        <v>0.21430606399999999</v>
      </c>
      <c r="G2">
        <v>0.21840382</v>
      </c>
    </row>
    <row r="3" spans="1:7">
      <c r="B3">
        <v>2000</v>
      </c>
      <c r="C3">
        <v>2000</v>
      </c>
      <c r="D3">
        <v>742</v>
      </c>
      <c r="E3">
        <v>281421906</v>
      </c>
      <c r="F3">
        <v>0.26366106700000003</v>
      </c>
      <c r="G3">
        <v>0.26721692699999999</v>
      </c>
    </row>
    <row r="4" spans="1:7">
      <c r="B4">
        <v>2001</v>
      </c>
      <c r="C4">
        <v>2001</v>
      </c>
      <c r="D4">
        <v>599</v>
      </c>
      <c r="E4">
        <v>284968955</v>
      </c>
      <c r="F4">
        <v>0.21019833499999999</v>
      </c>
      <c r="G4">
        <v>0.21031824800000001</v>
      </c>
    </row>
    <row r="5" spans="1:7">
      <c r="B5">
        <v>2002</v>
      </c>
      <c r="C5">
        <v>2002</v>
      </c>
      <c r="D5">
        <v>646</v>
      </c>
      <c r="E5">
        <v>287625193</v>
      </c>
      <c r="F5">
        <v>0.22459784999999999</v>
      </c>
      <c r="G5">
        <v>0.22520623400000001</v>
      </c>
    </row>
    <row r="6" spans="1:7">
      <c r="B6">
        <v>2003</v>
      </c>
      <c r="C6">
        <v>2003</v>
      </c>
      <c r="D6">
        <v>620</v>
      </c>
      <c r="E6">
        <v>290107933</v>
      </c>
      <c r="F6">
        <v>0.213713563</v>
      </c>
      <c r="G6">
        <v>0.21159902999999999</v>
      </c>
    </row>
    <row r="7" spans="1:7">
      <c r="B7">
        <v>2004</v>
      </c>
      <c r="C7">
        <v>2004</v>
      </c>
      <c r="D7">
        <v>676</v>
      </c>
      <c r="E7">
        <v>292805298</v>
      </c>
      <c r="F7">
        <v>0.230870139</v>
      </c>
      <c r="G7">
        <v>0.22587811999999999</v>
      </c>
    </row>
    <row r="8" spans="1:7">
      <c r="B8">
        <v>2005</v>
      </c>
      <c r="C8">
        <v>2005</v>
      </c>
      <c r="D8">
        <v>700</v>
      </c>
      <c r="E8">
        <v>295516599</v>
      </c>
      <c r="F8">
        <v>0.23687332699999999</v>
      </c>
      <c r="G8">
        <v>0.23061087899999999</v>
      </c>
    </row>
    <row r="9" spans="1:7">
      <c r="B9">
        <v>2006</v>
      </c>
      <c r="C9">
        <v>2006</v>
      </c>
      <c r="D9">
        <v>519</v>
      </c>
      <c r="E9">
        <v>298379912</v>
      </c>
      <c r="F9">
        <v>0.17393932300000001</v>
      </c>
      <c r="G9">
        <v>0.16768513400000001</v>
      </c>
    </row>
    <row r="10" spans="1:7">
      <c r="B10">
        <v>2007</v>
      </c>
      <c r="C10">
        <v>2007</v>
      </c>
      <c r="D10">
        <v>711</v>
      </c>
      <c r="E10">
        <v>301231207</v>
      </c>
      <c r="F10">
        <v>0.23603132199999999</v>
      </c>
      <c r="G10">
        <v>0.226301694</v>
      </c>
    </row>
    <row r="11" spans="1:7">
      <c r="B11">
        <v>2008</v>
      </c>
      <c r="C11">
        <v>2008</v>
      </c>
      <c r="D11">
        <v>641</v>
      </c>
      <c r="E11">
        <v>304093966</v>
      </c>
      <c r="F11">
        <v>0.210790108</v>
      </c>
      <c r="G11">
        <v>0.20127184400000001</v>
      </c>
    </row>
    <row r="12" spans="1:7">
      <c r="B12">
        <v>2009</v>
      </c>
      <c r="C12">
        <v>2009</v>
      </c>
      <c r="D12">
        <v>616</v>
      </c>
      <c r="E12">
        <v>306771529</v>
      </c>
      <c r="F12">
        <v>0.200800903</v>
      </c>
      <c r="G12">
        <v>0.189997099</v>
      </c>
    </row>
    <row r="13" spans="1:7">
      <c r="B13">
        <v>2010</v>
      </c>
      <c r="C13">
        <v>2010</v>
      </c>
      <c r="D13">
        <v>710</v>
      </c>
      <c r="E13">
        <v>308745538</v>
      </c>
      <c r="F13">
        <v>0.229962838</v>
      </c>
      <c r="G13">
        <v>0.21363816699999999</v>
      </c>
    </row>
    <row r="14" spans="1:7">
      <c r="B14">
        <v>2011</v>
      </c>
      <c r="C14">
        <v>2011</v>
      </c>
      <c r="D14">
        <v>672</v>
      </c>
      <c r="E14">
        <v>311591917</v>
      </c>
      <c r="F14">
        <v>0.21566669799999999</v>
      </c>
      <c r="G14">
        <v>0.19865733499999999</v>
      </c>
    </row>
    <row r="15" spans="1:7">
      <c r="B15">
        <v>2012</v>
      </c>
      <c r="C15">
        <v>2012</v>
      </c>
      <c r="D15">
        <v>494</v>
      </c>
      <c r="E15">
        <v>313914040</v>
      </c>
      <c r="F15">
        <v>0.15736792199999999</v>
      </c>
      <c r="G15">
        <v>0.145255257</v>
      </c>
    </row>
    <row r="16" spans="1:7">
      <c r="B16">
        <v>2013</v>
      </c>
      <c r="C16">
        <v>2013</v>
      </c>
      <c r="D16">
        <v>725</v>
      </c>
      <c r="E16">
        <v>316128839</v>
      </c>
      <c r="F16">
        <v>0.229336875</v>
      </c>
      <c r="G16">
        <v>0.206531302</v>
      </c>
    </row>
    <row r="17" spans="1:7">
      <c r="B17">
        <v>2014</v>
      </c>
      <c r="C17">
        <v>2014</v>
      </c>
      <c r="D17">
        <v>930</v>
      </c>
      <c r="E17">
        <v>318857056</v>
      </c>
      <c r="F17">
        <v>0.29166674599999998</v>
      </c>
      <c r="G17">
        <v>0.26074966900000002</v>
      </c>
    </row>
    <row r="18" spans="1:7">
      <c r="B18">
        <v>2015</v>
      </c>
      <c r="C18">
        <v>2015</v>
      </c>
      <c r="D18">
        <v>815</v>
      </c>
      <c r="E18">
        <v>321418820</v>
      </c>
      <c r="F18">
        <v>0.25356324800000002</v>
      </c>
      <c r="G18">
        <v>0.22447246300000001</v>
      </c>
    </row>
    <row r="19" spans="1:7">
      <c r="B19">
        <v>2016</v>
      </c>
      <c r="C19">
        <v>2016</v>
      </c>
      <c r="D19">
        <v>731</v>
      </c>
      <c r="E19">
        <v>323127513</v>
      </c>
      <c r="F19">
        <v>0.22622648000000001</v>
      </c>
      <c r="G19">
        <v>0.19808977799999999</v>
      </c>
    </row>
    <row r="20" spans="1:7">
      <c r="A20" t="s">
        <v>21</v>
      </c>
      <c r="D20">
        <v>12145</v>
      </c>
      <c r="E20">
        <v>5435746389</v>
      </c>
      <c r="F20">
        <v>0.22342837800000001</v>
      </c>
      <c r="G20">
        <v>0.21239106299999999</v>
      </c>
    </row>
    <row r="21" spans="1:7">
      <c r="A21" t="s">
        <v>26</v>
      </c>
    </row>
    <row r="22" spans="1:7">
      <c r="A22" t="s">
        <v>120</v>
      </c>
    </row>
    <row r="23" spans="1:7">
      <c r="A23" t="s">
        <v>28</v>
      </c>
    </row>
    <row r="24" spans="1:7">
      <c r="A24" t="s">
        <v>29</v>
      </c>
    </row>
    <row r="25" spans="1:7">
      <c r="A25" t="s">
        <v>57</v>
      </c>
    </row>
    <row r="26" spans="1:7">
      <c r="A26" t="s">
        <v>30</v>
      </c>
    </row>
    <row r="27" spans="1:7">
      <c r="A27" t="s">
        <v>31</v>
      </c>
    </row>
    <row r="28" spans="1:7">
      <c r="A28" t="s">
        <v>58</v>
      </c>
    </row>
    <row r="29" spans="1:7">
      <c r="A29" t="s">
        <v>59</v>
      </c>
    </row>
    <row r="30" spans="1:7">
      <c r="A30" t="s">
        <v>33</v>
      </c>
    </row>
    <row r="31" spans="1:7">
      <c r="A31" t="s">
        <v>34</v>
      </c>
    </row>
    <row r="32" spans="1:7">
      <c r="A32" t="s">
        <v>121</v>
      </c>
    </row>
    <row r="33" spans="1:1">
      <c r="A33" t="s">
        <v>36</v>
      </c>
    </row>
    <row r="34" spans="1:1">
      <c r="A34" t="s">
        <v>37</v>
      </c>
    </row>
    <row r="35" spans="1:1">
      <c r="A35" t="s">
        <v>82</v>
      </c>
    </row>
    <row r="36" spans="1:1">
      <c r="A36" t="s">
        <v>38</v>
      </c>
    </row>
    <row r="37" spans="1:1">
      <c r="A37" t="s">
        <v>39</v>
      </c>
    </row>
    <row r="38" spans="1:1">
      <c r="A38" t="s">
        <v>40</v>
      </c>
    </row>
    <row r="39" spans="1:1">
      <c r="A39" t="s">
        <v>26</v>
      </c>
    </row>
    <row r="40" spans="1:1">
      <c r="A40" t="s">
        <v>41</v>
      </c>
    </row>
    <row r="41" spans="1:1">
      <c r="A41" t="s">
        <v>26</v>
      </c>
    </row>
    <row r="42" spans="1:1">
      <c r="A42" t="s">
        <v>122</v>
      </c>
    </row>
    <row r="43" spans="1:1">
      <c r="A43" t="s">
        <v>26</v>
      </c>
    </row>
    <row r="44" spans="1:1">
      <c r="A44" t="s">
        <v>42</v>
      </c>
    </row>
    <row r="45" spans="1:1">
      <c r="A45" t="s">
        <v>123</v>
      </c>
    </row>
    <row r="46" spans="1:1">
      <c r="A46" t="s">
        <v>124</v>
      </c>
    </row>
    <row r="47" spans="1:1">
      <c r="A47" t="s">
        <v>125</v>
      </c>
    </row>
    <row r="48" spans="1:1">
      <c r="A48" t="s">
        <v>26</v>
      </c>
    </row>
    <row r="49" spans="1:1">
      <c r="A49" t="s">
        <v>44</v>
      </c>
    </row>
    <row r="50" spans="1:1">
      <c r="A50" t="s">
        <v>60</v>
      </c>
    </row>
    <row r="51" spans="1:1">
      <c r="A51" t="s">
        <v>61</v>
      </c>
    </row>
    <row r="52" spans="1:1">
      <c r="A52" t="s">
        <v>62</v>
      </c>
    </row>
    <row r="53" spans="1:1">
      <c r="A53" t="s">
        <v>63</v>
      </c>
    </row>
    <row r="54" spans="1:1">
      <c r="A54" t="s">
        <v>64</v>
      </c>
    </row>
    <row r="55" spans="1:1">
      <c r="A55" t="s">
        <v>65</v>
      </c>
    </row>
    <row r="56" spans="1:1">
      <c r="A56" t="s">
        <v>66</v>
      </c>
    </row>
    <row r="57" spans="1:1">
      <c r="A57" t="s">
        <v>83</v>
      </c>
    </row>
    <row r="58" spans="1:1">
      <c r="A58" t="s">
        <v>126</v>
      </c>
    </row>
    <row r="59" spans="1:1">
      <c r="A59" t="s">
        <v>127</v>
      </c>
    </row>
    <row r="60" spans="1:1">
      <c r="A60" t="s">
        <v>128</v>
      </c>
    </row>
    <row r="61" spans="1:1">
      <c r="A61" t="s">
        <v>129</v>
      </c>
    </row>
    <row r="62" spans="1:1">
      <c r="A62" t="s">
        <v>67</v>
      </c>
    </row>
    <row r="63" spans="1:1">
      <c r="A63" t="s">
        <v>68</v>
      </c>
    </row>
    <row r="64" spans="1:1">
      <c r="A64" t="s">
        <v>69</v>
      </c>
    </row>
    <row r="65" spans="1:1">
      <c r="A65" t="s">
        <v>48</v>
      </c>
    </row>
    <row r="66" spans="1:1">
      <c r="A66" t="s">
        <v>70</v>
      </c>
    </row>
    <row r="67" spans="1:1">
      <c r="A67" t="s">
        <v>46</v>
      </c>
    </row>
    <row r="68" spans="1:1">
      <c r="A68" t="s">
        <v>55</v>
      </c>
    </row>
    <row r="69" spans="1:1">
      <c r="A69" t="s">
        <v>71</v>
      </c>
    </row>
    <row r="70" spans="1:1">
      <c r="A70" t="s">
        <v>72</v>
      </c>
    </row>
    <row r="71" spans="1:1">
      <c r="A71" t="s">
        <v>130</v>
      </c>
    </row>
    <row r="72" spans="1:1">
      <c r="A72" t="s">
        <v>131</v>
      </c>
    </row>
    <row r="73" spans="1:1">
      <c r="A73" t="s">
        <v>84</v>
      </c>
    </row>
    <row r="74" spans="1:1">
      <c r="A74" t="s">
        <v>73</v>
      </c>
    </row>
    <row r="75" spans="1:1">
      <c r="A75" t="s">
        <v>74</v>
      </c>
    </row>
    <row r="76" spans="1:1">
      <c r="A76" t="s">
        <v>85</v>
      </c>
    </row>
    <row r="77" spans="1:1">
      <c r="A77" t="s">
        <v>75</v>
      </c>
    </row>
    <row r="78" spans="1:1">
      <c r="A78" t="s">
        <v>76</v>
      </c>
    </row>
    <row r="79" spans="1:1">
      <c r="A79" t="s">
        <v>86</v>
      </c>
    </row>
    <row r="80" spans="1:1">
      <c r="A80" t="s">
        <v>87</v>
      </c>
    </row>
    <row r="81" spans="1:1">
      <c r="A81" t="s">
        <v>88</v>
      </c>
    </row>
    <row r="82" spans="1:1">
      <c r="A82"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C2FA4749D13C4D8B63736A9D95688A" ma:contentTypeVersion="17" ma:contentTypeDescription="Create a new document." ma:contentTypeScope="" ma:versionID="578c655ecc84879846c98f19573eba7e">
  <xsd:schema xmlns:xsd="http://www.w3.org/2001/XMLSchema" xmlns:xs="http://www.w3.org/2001/XMLSchema" xmlns:p="http://schemas.microsoft.com/office/2006/metadata/properties" xmlns:ns2="11d857ff-f4c9-431c-b3f0-894cf5d81aa2" xmlns:ns3="924ddb61-764c-4703-9da6-ddf852dc8a22" targetNamespace="http://schemas.microsoft.com/office/2006/metadata/properties" ma:root="true" ma:fieldsID="e4057c1f2022873f23a3a8e83f192bb7" ns2:_="" ns3:_="">
    <xsd:import namespace="11d857ff-f4c9-431c-b3f0-894cf5d81aa2"/>
    <xsd:import namespace="924ddb61-764c-4703-9da6-ddf852dc8a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Notes0"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857ff-f4c9-431c-b3f0-894cf5d81aa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015fc1ea-0df6-4181-8ca9-e6627910bc6f}" ma:internalName="TaxCatchAll" ma:showField="CatchAllData" ma:web="11d857ff-f4c9-431c-b3f0-894cf5d81a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4ddb61-764c-4703-9da6-ddf852dc8a2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Notes0" ma:index="12" nillable="true" ma:displayName="Notes" ma:internalName="Notes0">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96de28-cb53-43b9-a38b-bef149b24309"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0 xmlns="924ddb61-764c-4703-9da6-ddf852dc8a22" xsi:nil="true"/>
    <lcf76f155ced4ddcb4097134ff3c332f xmlns="924ddb61-764c-4703-9da6-ddf852dc8a22">
      <Terms xmlns="http://schemas.microsoft.com/office/infopath/2007/PartnerControls"/>
    </lcf76f155ced4ddcb4097134ff3c332f>
    <TaxCatchAll xmlns="11d857ff-f4c9-431c-b3f0-894cf5d81aa2" xsi:nil="true"/>
  </documentManagement>
</p:properties>
</file>

<file path=customXml/itemProps1.xml><?xml version="1.0" encoding="utf-8"?>
<ds:datastoreItem xmlns:ds="http://schemas.openxmlformats.org/officeDocument/2006/customXml" ds:itemID="{39BD6E37-A989-4D96-8DF3-BC1A3FB4BEE4}"/>
</file>

<file path=customXml/itemProps2.xml><?xml version="1.0" encoding="utf-8"?>
<ds:datastoreItem xmlns:ds="http://schemas.openxmlformats.org/officeDocument/2006/customXml" ds:itemID="{619D1AE2-9A45-4843-B278-AFBCF4B740B9}"/>
</file>

<file path=customXml/itemProps3.xml><?xml version="1.0" encoding="utf-8"?>
<ds:datastoreItem xmlns:ds="http://schemas.openxmlformats.org/officeDocument/2006/customXml" ds:itemID="{E0FDFEB8-2586-461D-BB17-FC744A44B4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7</vt:i4>
      </vt:variant>
      <vt:variant>
        <vt:lpstr>Charts</vt:lpstr>
      </vt:variant>
      <vt:variant>
        <vt:i4>2</vt:i4>
      </vt:variant>
      <vt:variant>
        <vt:lpstr>Named Ranges</vt:lpstr>
      </vt:variant>
      <vt:variant>
        <vt:i4>2</vt:i4>
      </vt:variant>
    </vt:vector>
  </HeadingPairs>
  <TitlesOfParts>
    <vt:vector size="11" baseType="lpstr">
      <vt:lpstr>Data for Figure 1</vt:lpstr>
      <vt:lpstr>Data for Figure TD-1</vt:lpstr>
      <vt:lpstr>Methods and Notes</vt:lpstr>
      <vt:lpstr>Calculations</vt:lpstr>
      <vt:lpstr>Contributing cause data - CDC</vt:lpstr>
      <vt:lpstr>Underlying deaths 1979-1998</vt:lpstr>
      <vt:lpstr>Underlying deaths 1999-2016</vt:lpstr>
      <vt:lpstr>Figure 1</vt:lpstr>
      <vt:lpstr>Figure TD-1</vt:lpstr>
      <vt:lpstr>'Underlying deaths 1979-1998'!Compressed_Mortality__1979_1998</vt:lpstr>
      <vt:lpstr>'Underlying deaths 1999-2016'!Compressed_Mortality__1999_2016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ebarth</dc:creator>
  <cp:lastModifiedBy>Noel Hilliard</cp:lastModifiedBy>
  <cp:lastPrinted>2016-08-30T19:17:41Z</cp:lastPrinted>
  <dcterms:created xsi:type="dcterms:W3CDTF">2009-01-16T16:00:45Z</dcterms:created>
  <dcterms:modified xsi:type="dcterms:W3CDTF">2019-04-08T19:53:17Z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0x01010055C2FA4749D13C4D8B63736A9D95688A</vt:lpwstr>
  </property>
</Properties>
</file>