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threadedComments/threadedComment1.xml" ContentType="application/vnd.ms-excel.threadedcomments+xml"/>
  <Override PartName="/xl/queryTables/queryTable1.xml" ContentType="application/vnd.openxmlformats-officedocument.spreadsheetml.query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autoCompressPictures="0" defaultThemeVersion="124226"/>
  <mc:AlternateContent xmlns:mc="http://schemas.openxmlformats.org/markup-compatibility/2006">
    <mc:Choice Requires="x15">
      <x15ac:absPath xmlns:x15ac="http://schemas.microsoft.com/office/spreadsheetml/2010/11/ac" url="https://easternresearchgroup.sharepoint.com/sites/climate-indicators/Shared Documents/Indicator updates/Weather and Climate/U.S. and global temperature/old/"/>
    </mc:Choice>
  </mc:AlternateContent>
  <xr:revisionPtr revIDLastSave="2" documentId="13_ncr:1_{814A7CEF-94F1-4CB3-BB4C-6F7238C026DE}" xr6:coauthVersionLast="47" xr6:coauthVersionMax="47" xr10:uidLastSave="{4B21E833-D5F9-4F2B-ACE6-057549513178}"/>
  <bookViews>
    <workbookView xWindow="-120" yWindow="-120" windowWidth="29040" windowHeight="15720" tabRatio="723" firstSheet="3" activeTab="4" xr2:uid="{00000000-000D-0000-FFFF-FFFF00000000}"/>
  </bookViews>
  <sheets>
    <sheet name="CONUS Temp Graph" sheetId="15" r:id="rId1"/>
    <sheet name="Global Temp Graph" sheetId="17" r:id="rId2"/>
    <sheet name="Data for CONUS Temp Graph" sheetId="1" r:id="rId3"/>
    <sheet name="Data for Global Temp Graph" sheetId="4" r:id="rId4"/>
    <sheet name="Original UAH Data for US" sheetId="8" r:id="rId5"/>
    <sheet name="Original RSS Data for US" sheetId="10" r:id="rId6"/>
    <sheet name="Original UAH Global data" sheetId="11" r:id="rId7"/>
    <sheet name="Original RSS Global Data" sheetId="9" r:id="rId8"/>
    <sheet name="Methods and Notes" sheetId="21" r:id="rId9"/>
  </sheets>
  <definedNames>
    <definedName name="_xlnm._FilterDatabase" localSheetId="2" hidden="1">'Data for CONUS Temp Graph'!$U$12:$Y$131</definedName>
    <definedName name="_xlnm._FilterDatabase" localSheetId="3" hidden="1">'Data for Global Temp Graph'!$Y$27:$Z$135</definedName>
    <definedName name="globaltemp" localSheetId="3">'Data for Global Temp Graph'!#REF!</definedName>
    <definedName name="globaltemp_1" localSheetId="3">'Data for Global Temp Graph'!$A$25:$F$129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3" i="8" l="1"/>
  <c r="F3" i="8"/>
  <c r="Q9" i="8"/>
  <c r="Q8" i="8"/>
  <c r="Q9" i="11"/>
  <c r="Q8" i="11"/>
  <c r="Q5" i="11"/>
  <c r="Q4" i="11"/>
  <c r="M46" i="11"/>
  <c r="G146" i="4" s="1"/>
  <c r="K5" i="11"/>
  <c r="I46" i="11"/>
  <c r="F520" i="11"/>
  <c r="F521" i="11"/>
  <c r="F522" i="11"/>
  <c r="F523" i="11"/>
  <c r="F524" i="11"/>
  <c r="F525" i="11"/>
  <c r="F526" i="11"/>
  <c r="F527" i="11"/>
  <c r="F528" i="11"/>
  <c r="F529" i="11"/>
  <c r="F530" i="11"/>
  <c r="F531" i="11"/>
  <c r="E520" i="11"/>
  <c r="E521" i="11"/>
  <c r="E522" i="11"/>
  <c r="E523" i="11"/>
  <c r="E524" i="11"/>
  <c r="E525" i="11"/>
  <c r="E526" i="11"/>
  <c r="E527" i="11"/>
  <c r="E528" i="11"/>
  <c r="E529" i="11"/>
  <c r="E530" i="11"/>
  <c r="E531" i="11"/>
  <c r="K5" i="8"/>
  <c r="I46" i="8"/>
  <c r="F520" i="8"/>
  <c r="F521" i="8"/>
  <c r="F522" i="8"/>
  <c r="F523" i="8"/>
  <c r="F524" i="8"/>
  <c r="F525" i="8"/>
  <c r="F526" i="8"/>
  <c r="F527" i="8"/>
  <c r="F528" i="8"/>
  <c r="F529" i="8"/>
  <c r="F530" i="8"/>
  <c r="F531" i="8"/>
  <c r="E520" i="8"/>
  <c r="E521" i="8"/>
  <c r="E522" i="8"/>
  <c r="E523" i="8"/>
  <c r="E524" i="8"/>
  <c r="E525" i="8"/>
  <c r="E526" i="8"/>
  <c r="E527" i="8"/>
  <c r="E528" i="8"/>
  <c r="E529" i="8"/>
  <c r="E530" i="8"/>
  <c r="E531" i="8"/>
  <c r="E130" i="1"/>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X28" i="4"/>
  <c r="X29" i="4"/>
  <c r="X30" i="4"/>
  <c r="X31" i="4"/>
  <c r="X32" i="4"/>
  <c r="X33" i="4"/>
  <c r="X34" i="4"/>
  <c r="X35" i="4"/>
  <c r="X36" i="4"/>
  <c r="X37" i="4"/>
  <c r="X38" i="4"/>
  <c r="X39" i="4"/>
  <c r="X40" i="4"/>
  <c r="X41" i="4"/>
  <c r="X42" i="4"/>
  <c r="X43" i="4"/>
  <c r="X44" i="4"/>
  <c r="X45" i="4"/>
  <c r="X46" i="4"/>
  <c r="X47" i="4"/>
  <c r="X48" i="4"/>
  <c r="X49" i="4"/>
  <c r="X50" i="4"/>
  <c r="X51" i="4"/>
  <c r="X52" i="4"/>
  <c r="X53" i="4"/>
  <c r="X54" i="4"/>
  <c r="X55" i="4"/>
  <c r="X56" i="4"/>
  <c r="X57" i="4"/>
  <c r="X58" i="4"/>
  <c r="X59" i="4"/>
  <c r="X60" i="4"/>
  <c r="X61" i="4"/>
  <c r="X62" i="4"/>
  <c r="X63" i="4"/>
  <c r="X64" i="4"/>
  <c r="X65" i="4"/>
  <c r="X66" i="4"/>
  <c r="X67" i="4"/>
  <c r="X68" i="4"/>
  <c r="X69" i="4"/>
  <c r="X70" i="4"/>
  <c r="X71" i="4"/>
  <c r="X72" i="4"/>
  <c r="X73" i="4"/>
  <c r="X74" i="4"/>
  <c r="X75" i="4"/>
  <c r="X76" i="4"/>
  <c r="X77" i="4"/>
  <c r="X78" i="4"/>
  <c r="X79" i="4"/>
  <c r="X80" i="4"/>
  <c r="X81" i="4"/>
  <c r="X82" i="4"/>
  <c r="X83" i="4"/>
  <c r="X84" i="4"/>
  <c r="X85" i="4"/>
  <c r="X86" i="4"/>
  <c r="X87" i="4"/>
  <c r="X88" i="4"/>
  <c r="X89" i="4"/>
  <c r="X90" i="4"/>
  <c r="X91" i="4"/>
  <c r="X92" i="4"/>
  <c r="X93" i="4"/>
  <c r="X94" i="4"/>
  <c r="X95" i="4"/>
  <c r="X96" i="4"/>
  <c r="X97" i="4"/>
  <c r="X98" i="4"/>
  <c r="X99" i="4"/>
  <c r="X100" i="4"/>
  <c r="X101" i="4"/>
  <c r="X102" i="4"/>
  <c r="X103" i="4"/>
  <c r="X104" i="4"/>
  <c r="X105" i="4"/>
  <c r="X106" i="4"/>
  <c r="X107" i="4"/>
  <c r="X108" i="4"/>
  <c r="X109" i="4"/>
  <c r="X110" i="4"/>
  <c r="X111" i="4"/>
  <c r="X112" i="4"/>
  <c r="X113" i="4"/>
  <c r="X114" i="4"/>
  <c r="X115" i="4"/>
  <c r="X116" i="4"/>
  <c r="X117" i="4"/>
  <c r="X118" i="4"/>
  <c r="X119" i="4"/>
  <c r="X120" i="4"/>
  <c r="X121" i="4"/>
  <c r="X122" i="4"/>
  <c r="X123" i="4"/>
  <c r="X124" i="4"/>
  <c r="X125" i="4"/>
  <c r="X126" i="4"/>
  <c r="X127" i="4"/>
  <c r="X128" i="4"/>
  <c r="X129" i="4"/>
  <c r="X130" i="4"/>
  <c r="X131" i="4"/>
  <c r="X132" i="4"/>
  <c r="X133" i="4"/>
  <c r="X134" i="4"/>
  <c r="X135" i="4"/>
  <c r="X136" i="4"/>
  <c r="X137" i="4"/>
  <c r="X138" i="4"/>
  <c r="X139" i="4"/>
  <c r="X140" i="4"/>
  <c r="X141" i="4"/>
  <c r="W140" i="4"/>
  <c r="W141" i="4"/>
  <c r="H146" i="4"/>
  <c r="H147" i="4"/>
  <c r="Q9" i="10" l="1"/>
  <c r="Q8" i="10"/>
  <c r="K5" i="10"/>
  <c r="I47" i="10"/>
  <c r="I46" i="10"/>
  <c r="F519" i="10"/>
  <c r="F520" i="10"/>
  <c r="F521" i="10"/>
  <c r="F522" i="10"/>
  <c r="F523" i="10"/>
  <c r="F524" i="10"/>
  <c r="F525" i="10"/>
  <c r="F526" i="10"/>
  <c r="F527" i="10"/>
  <c r="F528" i="10"/>
  <c r="F529" i="10"/>
  <c r="F530" i="10"/>
  <c r="F531" i="10"/>
  <c r="F532" i="10"/>
  <c r="F533" i="10"/>
  <c r="F534" i="10"/>
  <c r="F535" i="10"/>
  <c r="F536" i="10"/>
  <c r="F537" i="10"/>
  <c r="F538" i="10"/>
  <c r="F539" i="10"/>
  <c r="F540" i="10"/>
  <c r="F541" i="10"/>
  <c r="F542" i="10"/>
  <c r="E519" i="10"/>
  <c r="E520" i="10"/>
  <c r="E521" i="10"/>
  <c r="E522" i="10"/>
  <c r="E523" i="10"/>
  <c r="E524" i="10"/>
  <c r="E525" i="10"/>
  <c r="E526" i="10"/>
  <c r="E527" i="10"/>
  <c r="E528" i="10"/>
  <c r="E529" i="10"/>
  <c r="E530" i="10"/>
  <c r="E531" i="10"/>
  <c r="E532" i="10"/>
  <c r="E533" i="10"/>
  <c r="E534" i="10"/>
  <c r="E535" i="10"/>
  <c r="E536" i="10"/>
  <c r="E537" i="10"/>
  <c r="E538" i="10"/>
  <c r="E539" i="10"/>
  <c r="E540" i="10"/>
  <c r="E541" i="10"/>
  <c r="E542" i="10"/>
  <c r="Q9" i="9"/>
  <c r="Q8" i="9"/>
  <c r="K5" i="9"/>
  <c r="I47" i="9"/>
  <c r="I46" i="9"/>
  <c r="E520" i="9"/>
  <c r="F520" i="9"/>
  <c r="E521" i="9"/>
  <c r="F521" i="9"/>
  <c r="E522" i="9"/>
  <c r="F522" i="9"/>
  <c r="E523" i="9"/>
  <c r="F523" i="9"/>
  <c r="E524" i="9"/>
  <c r="F524" i="9"/>
  <c r="E525" i="9"/>
  <c r="F525" i="9"/>
  <c r="E526" i="9"/>
  <c r="F526" i="9"/>
  <c r="E527" i="9"/>
  <c r="F527" i="9"/>
  <c r="E528" i="9"/>
  <c r="F528" i="9"/>
  <c r="E529" i="9"/>
  <c r="F529" i="9"/>
  <c r="E530" i="9"/>
  <c r="F530" i="9"/>
  <c r="E531" i="9"/>
  <c r="F531" i="9"/>
  <c r="E532" i="9"/>
  <c r="F532" i="9"/>
  <c r="E533" i="9"/>
  <c r="F533" i="9"/>
  <c r="E534" i="9"/>
  <c r="F534" i="9"/>
  <c r="E535" i="9"/>
  <c r="F535" i="9"/>
  <c r="E536" i="9"/>
  <c r="F536" i="9"/>
  <c r="E537" i="9"/>
  <c r="F537" i="9"/>
  <c r="E538" i="9"/>
  <c r="F538" i="9"/>
  <c r="E539" i="9"/>
  <c r="F539" i="9"/>
  <c r="E540" i="9"/>
  <c r="F540" i="9"/>
  <c r="E541" i="9"/>
  <c r="F541" i="9"/>
  <c r="E542" i="9"/>
  <c r="F542" i="9"/>
  <c r="E543" i="9"/>
  <c r="F543" i="9"/>
  <c r="I146" i="4"/>
  <c r="I147" i="4"/>
  <c r="E146" i="4"/>
  <c r="E147" i="4"/>
  <c r="F10" i="1"/>
  <c r="E129" i="1"/>
  <c r="I132" i="1"/>
  <c r="I131" i="1"/>
  <c r="M81" i="4" l="1"/>
  <c r="M78" i="4"/>
  <c r="M49" i="4"/>
  <c r="M82" i="4" l="1"/>
  <c r="M79" i="4"/>
  <c r="I25" i="4"/>
  <c r="E145" i="4"/>
  <c r="L60" i="1" l="1"/>
  <c r="L32" i="1"/>
  <c r="I10" i="1" l="1"/>
  <c r="E128" i="1"/>
  <c r="E12" i="1"/>
  <c r="E13" i="1"/>
  <c r="F519" i="8"/>
  <c r="F519" i="11"/>
  <c r="F3" i="11"/>
  <c r="F518" i="10"/>
  <c r="F3" i="10"/>
  <c r="F519" i="9"/>
  <c r="E519" i="9"/>
  <c r="E4" i="9"/>
  <c r="K8" i="8" l="1"/>
  <c r="I136" i="4"/>
  <c r="I137" i="4"/>
  <c r="I138" i="4"/>
  <c r="I139" i="4"/>
  <c r="I140" i="4"/>
  <c r="I141" i="4"/>
  <c r="I142" i="4"/>
  <c r="I143" i="4"/>
  <c r="I144" i="4"/>
  <c r="I145" i="4"/>
  <c r="E139" i="4"/>
  <c r="I130" i="1"/>
  <c r="I128" i="1"/>
  <c r="I129" i="1"/>
  <c r="I125" i="1"/>
  <c r="I126" i="1"/>
  <c r="I127" i="1"/>
  <c r="E127" i="1"/>
  <c r="E123" i="1"/>
  <c r="E124" i="1"/>
  <c r="E125" i="1"/>
  <c r="E126" i="1"/>
  <c r="E20" i="1"/>
  <c r="E506" i="8"/>
  <c r="F506" i="8"/>
  <c r="E507" i="8"/>
  <c r="F507" i="8"/>
  <c r="E508" i="8"/>
  <c r="F508" i="8"/>
  <c r="E509" i="8"/>
  <c r="F509" i="8"/>
  <c r="E510" i="8"/>
  <c r="F510" i="8"/>
  <c r="E511" i="8"/>
  <c r="F511" i="8"/>
  <c r="E512" i="8"/>
  <c r="F512" i="8"/>
  <c r="E513" i="8"/>
  <c r="F513" i="8"/>
  <c r="E514" i="8"/>
  <c r="F514" i="8"/>
  <c r="E515" i="8"/>
  <c r="F515" i="8"/>
  <c r="E516" i="8"/>
  <c r="F516" i="8"/>
  <c r="E517" i="8"/>
  <c r="F517" i="8"/>
  <c r="E518" i="8"/>
  <c r="F518" i="8"/>
  <c r="E519" i="8"/>
  <c r="E519" i="11"/>
  <c r="E505" i="11"/>
  <c r="F505" i="11"/>
  <c r="E506" i="11"/>
  <c r="F506" i="11"/>
  <c r="E507" i="11"/>
  <c r="F507" i="11"/>
  <c r="E508" i="11"/>
  <c r="F508" i="11"/>
  <c r="E509" i="11"/>
  <c r="F509" i="11"/>
  <c r="E510" i="11"/>
  <c r="F510" i="11"/>
  <c r="E511" i="11"/>
  <c r="F511" i="11"/>
  <c r="E512" i="11"/>
  <c r="F512" i="11"/>
  <c r="E513" i="11"/>
  <c r="F513" i="11"/>
  <c r="E514" i="11"/>
  <c r="F514" i="11"/>
  <c r="E515" i="11"/>
  <c r="F515" i="11"/>
  <c r="E516" i="11"/>
  <c r="F516" i="11"/>
  <c r="E517" i="11"/>
  <c r="F517" i="11"/>
  <c r="E518" i="11"/>
  <c r="F518" i="11"/>
  <c r="E503" i="10"/>
  <c r="F503" i="10"/>
  <c r="E504" i="10"/>
  <c r="F504" i="10"/>
  <c r="E505" i="10"/>
  <c r="F505" i="10"/>
  <c r="E506" i="10"/>
  <c r="F506" i="10"/>
  <c r="E507" i="10"/>
  <c r="F507" i="10"/>
  <c r="E508" i="10"/>
  <c r="F508" i="10"/>
  <c r="E509" i="10"/>
  <c r="F509" i="10"/>
  <c r="E510" i="10"/>
  <c r="F510" i="10"/>
  <c r="E511" i="10"/>
  <c r="F511" i="10"/>
  <c r="E512" i="10"/>
  <c r="F512" i="10"/>
  <c r="E513" i="10"/>
  <c r="F513" i="10"/>
  <c r="E514" i="10"/>
  <c r="F514" i="10"/>
  <c r="E515" i="10"/>
  <c r="F515" i="10"/>
  <c r="E516" i="10"/>
  <c r="F516" i="10"/>
  <c r="E517" i="10"/>
  <c r="F517" i="10"/>
  <c r="E518" i="10"/>
  <c r="E513" i="9"/>
  <c r="F513" i="9"/>
  <c r="E514" i="9"/>
  <c r="F514" i="9"/>
  <c r="E515" i="9"/>
  <c r="F515" i="9"/>
  <c r="E516" i="9"/>
  <c r="F516" i="9"/>
  <c r="E517" i="9"/>
  <c r="F517" i="9"/>
  <c r="E518" i="9"/>
  <c r="F518" i="9"/>
  <c r="E507" i="9"/>
  <c r="F507" i="9"/>
  <c r="E508" i="9"/>
  <c r="F508" i="9"/>
  <c r="I45" i="9" s="1"/>
  <c r="E509" i="9"/>
  <c r="F509" i="9"/>
  <c r="E510" i="9"/>
  <c r="F510" i="9"/>
  <c r="E511" i="9"/>
  <c r="F511" i="9"/>
  <c r="E512" i="9"/>
  <c r="F512" i="9"/>
  <c r="E504" i="9"/>
  <c r="F504" i="9"/>
  <c r="E505" i="9"/>
  <c r="F505" i="9"/>
  <c r="E506" i="9"/>
  <c r="F506" i="9"/>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45" i="11" l="1"/>
  <c r="I45" i="8"/>
  <c r="I45" i="10"/>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40" i="4"/>
  <c r="E141" i="4"/>
  <c r="E142" i="4"/>
  <c r="E143" i="4"/>
  <c r="E144" i="4"/>
  <c r="E5" i="8"/>
  <c r="F5" i="8"/>
  <c r="E6" i="8"/>
  <c r="F6" i="8"/>
  <c r="E7" i="8"/>
  <c r="F7" i="8"/>
  <c r="E8" i="8"/>
  <c r="F8" i="8"/>
  <c r="E9" i="8"/>
  <c r="F9" i="8"/>
  <c r="E10" i="8"/>
  <c r="F10" i="8"/>
  <c r="E11" i="8"/>
  <c r="F11" i="8"/>
  <c r="E12" i="8"/>
  <c r="F12" i="8"/>
  <c r="E13" i="8"/>
  <c r="F13" i="8"/>
  <c r="E14" i="8"/>
  <c r="F14" i="8"/>
  <c r="E15" i="8"/>
  <c r="F15" i="8"/>
  <c r="E16" i="8"/>
  <c r="F16" i="8"/>
  <c r="E17" i="8"/>
  <c r="F17" i="8"/>
  <c r="E18" i="8"/>
  <c r="F18" i="8"/>
  <c r="E19" i="8"/>
  <c r="F19" i="8"/>
  <c r="E20" i="8"/>
  <c r="F20" i="8"/>
  <c r="E21" i="8"/>
  <c r="F21" i="8"/>
  <c r="E22" i="8"/>
  <c r="F22" i="8"/>
  <c r="E23" i="8"/>
  <c r="F23" i="8"/>
  <c r="E24" i="8"/>
  <c r="F24" i="8"/>
  <c r="E25" i="8"/>
  <c r="F25" i="8"/>
  <c r="E26" i="8"/>
  <c r="F26" i="8"/>
  <c r="E27" i="8"/>
  <c r="F27" i="8"/>
  <c r="E28" i="8"/>
  <c r="F28" i="8"/>
  <c r="E29" i="8"/>
  <c r="F29" i="8"/>
  <c r="E30" i="8"/>
  <c r="F30" i="8"/>
  <c r="E31" i="8"/>
  <c r="F31" i="8"/>
  <c r="E32" i="8"/>
  <c r="F32" i="8"/>
  <c r="E33" i="8"/>
  <c r="F33" i="8"/>
  <c r="E34" i="8"/>
  <c r="F34" i="8"/>
  <c r="E35" i="8"/>
  <c r="F35" i="8"/>
  <c r="E36" i="8"/>
  <c r="F36" i="8"/>
  <c r="E37" i="8"/>
  <c r="F37" i="8"/>
  <c r="E38" i="8"/>
  <c r="F38" i="8"/>
  <c r="E39" i="8"/>
  <c r="F39" i="8"/>
  <c r="E40" i="8"/>
  <c r="F40" i="8"/>
  <c r="E41" i="8"/>
  <c r="F41" i="8"/>
  <c r="E42" i="8"/>
  <c r="F42" i="8"/>
  <c r="E43" i="8"/>
  <c r="F43" i="8"/>
  <c r="E44" i="8"/>
  <c r="F44" i="8"/>
  <c r="E45" i="8"/>
  <c r="F45" i="8"/>
  <c r="E46" i="8"/>
  <c r="F46" i="8"/>
  <c r="E47" i="8"/>
  <c r="F47" i="8"/>
  <c r="E48" i="8"/>
  <c r="F48" i="8"/>
  <c r="E49" i="8"/>
  <c r="F49" i="8"/>
  <c r="E50" i="8"/>
  <c r="F50" i="8"/>
  <c r="E51" i="8"/>
  <c r="F51" i="8"/>
  <c r="E52" i="8"/>
  <c r="F52" i="8"/>
  <c r="E53" i="8"/>
  <c r="F53" i="8"/>
  <c r="E54" i="8"/>
  <c r="F54" i="8"/>
  <c r="E55" i="8"/>
  <c r="F55" i="8"/>
  <c r="E56" i="8"/>
  <c r="F56" i="8"/>
  <c r="E57" i="8"/>
  <c r="F57" i="8"/>
  <c r="E58" i="8"/>
  <c r="F58" i="8"/>
  <c r="E59" i="8"/>
  <c r="F59" i="8"/>
  <c r="E60" i="8"/>
  <c r="F60" i="8"/>
  <c r="E61" i="8"/>
  <c r="F61" i="8"/>
  <c r="E62" i="8"/>
  <c r="F62" i="8"/>
  <c r="E63" i="8"/>
  <c r="F63" i="8"/>
  <c r="E64" i="8"/>
  <c r="F64" i="8"/>
  <c r="E65" i="8"/>
  <c r="F65" i="8"/>
  <c r="E66" i="8"/>
  <c r="F66" i="8"/>
  <c r="E67" i="8"/>
  <c r="F67" i="8"/>
  <c r="E68" i="8"/>
  <c r="F68" i="8"/>
  <c r="E69" i="8"/>
  <c r="F69" i="8"/>
  <c r="E70" i="8"/>
  <c r="F70" i="8"/>
  <c r="E71" i="8"/>
  <c r="F71" i="8"/>
  <c r="E72" i="8"/>
  <c r="F72" i="8"/>
  <c r="E73" i="8"/>
  <c r="F73" i="8"/>
  <c r="E74" i="8"/>
  <c r="F74" i="8"/>
  <c r="E75" i="8"/>
  <c r="F75" i="8"/>
  <c r="E76" i="8"/>
  <c r="F76" i="8"/>
  <c r="E77" i="8"/>
  <c r="F77" i="8"/>
  <c r="E78" i="8"/>
  <c r="F78" i="8"/>
  <c r="E79" i="8"/>
  <c r="F79" i="8"/>
  <c r="E80" i="8"/>
  <c r="F80" i="8"/>
  <c r="E81" i="8"/>
  <c r="F81" i="8"/>
  <c r="E82" i="8"/>
  <c r="F82" i="8"/>
  <c r="E83" i="8"/>
  <c r="F83" i="8"/>
  <c r="E84" i="8"/>
  <c r="F84" i="8"/>
  <c r="E85" i="8"/>
  <c r="F85" i="8"/>
  <c r="E86" i="8"/>
  <c r="F86" i="8"/>
  <c r="E87" i="8"/>
  <c r="F87" i="8"/>
  <c r="E88" i="8"/>
  <c r="F88" i="8"/>
  <c r="E89" i="8"/>
  <c r="F89" i="8"/>
  <c r="E90" i="8"/>
  <c r="F90" i="8"/>
  <c r="E91" i="8"/>
  <c r="F91" i="8"/>
  <c r="E92" i="8"/>
  <c r="F92" i="8"/>
  <c r="E93" i="8"/>
  <c r="F93" i="8"/>
  <c r="E94" i="8"/>
  <c r="F94" i="8"/>
  <c r="E95" i="8"/>
  <c r="F95" i="8"/>
  <c r="E96" i="8"/>
  <c r="F96" i="8"/>
  <c r="E97" i="8"/>
  <c r="F97" i="8"/>
  <c r="E98" i="8"/>
  <c r="F98" i="8"/>
  <c r="E99" i="8"/>
  <c r="F99" i="8"/>
  <c r="E100" i="8"/>
  <c r="F100" i="8"/>
  <c r="E101" i="8"/>
  <c r="F101" i="8"/>
  <c r="E102" i="8"/>
  <c r="F102" i="8"/>
  <c r="E103" i="8"/>
  <c r="F103" i="8"/>
  <c r="E104" i="8"/>
  <c r="F104" i="8"/>
  <c r="E105" i="8"/>
  <c r="F105" i="8"/>
  <c r="E106" i="8"/>
  <c r="F106" i="8"/>
  <c r="E107" i="8"/>
  <c r="F107" i="8"/>
  <c r="E108" i="8"/>
  <c r="F108" i="8"/>
  <c r="E109" i="8"/>
  <c r="F109" i="8"/>
  <c r="E110" i="8"/>
  <c r="F110" i="8"/>
  <c r="E111" i="8"/>
  <c r="F111" i="8"/>
  <c r="E112" i="8"/>
  <c r="F112" i="8"/>
  <c r="E113" i="8"/>
  <c r="F113" i="8"/>
  <c r="E114" i="8"/>
  <c r="F114" i="8"/>
  <c r="E115" i="8"/>
  <c r="F115" i="8"/>
  <c r="E116" i="8"/>
  <c r="F116" i="8"/>
  <c r="E117" i="8"/>
  <c r="F117" i="8"/>
  <c r="E118" i="8"/>
  <c r="F118" i="8"/>
  <c r="E119" i="8"/>
  <c r="F119" i="8"/>
  <c r="E120" i="8"/>
  <c r="F120" i="8"/>
  <c r="E121" i="8"/>
  <c r="F121" i="8"/>
  <c r="E122" i="8"/>
  <c r="F122" i="8"/>
  <c r="E123" i="8"/>
  <c r="F123" i="8"/>
  <c r="E124" i="8"/>
  <c r="F124" i="8"/>
  <c r="E125" i="8"/>
  <c r="F125" i="8"/>
  <c r="E126" i="8"/>
  <c r="F126" i="8"/>
  <c r="E127" i="8"/>
  <c r="F127" i="8"/>
  <c r="E128" i="8"/>
  <c r="F128" i="8"/>
  <c r="E129" i="8"/>
  <c r="F129" i="8"/>
  <c r="E130" i="8"/>
  <c r="F130" i="8"/>
  <c r="E131" i="8"/>
  <c r="F131" i="8"/>
  <c r="E132" i="8"/>
  <c r="F132" i="8"/>
  <c r="E133" i="8"/>
  <c r="F133" i="8"/>
  <c r="E134" i="8"/>
  <c r="F134" i="8"/>
  <c r="E135" i="8"/>
  <c r="F135" i="8"/>
  <c r="E136" i="8"/>
  <c r="F136" i="8"/>
  <c r="E137" i="8"/>
  <c r="F137" i="8"/>
  <c r="E138" i="8"/>
  <c r="F138" i="8"/>
  <c r="E139" i="8"/>
  <c r="F139" i="8"/>
  <c r="E140" i="8"/>
  <c r="F140" i="8"/>
  <c r="E141" i="8"/>
  <c r="F141" i="8"/>
  <c r="E142" i="8"/>
  <c r="F142" i="8"/>
  <c r="E143" i="8"/>
  <c r="F143" i="8"/>
  <c r="E144" i="8"/>
  <c r="F144" i="8"/>
  <c r="E145" i="8"/>
  <c r="F145" i="8"/>
  <c r="E146" i="8"/>
  <c r="F146" i="8"/>
  <c r="E147" i="8"/>
  <c r="F147" i="8"/>
  <c r="E148" i="8"/>
  <c r="F148" i="8"/>
  <c r="E149" i="8"/>
  <c r="F149" i="8"/>
  <c r="E150" i="8"/>
  <c r="F150" i="8"/>
  <c r="E151" i="8"/>
  <c r="F151" i="8"/>
  <c r="E152" i="8"/>
  <c r="F152" i="8"/>
  <c r="E153" i="8"/>
  <c r="F153" i="8"/>
  <c r="E154" i="8"/>
  <c r="F154" i="8"/>
  <c r="E155" i="8"/>
  <c r="F155" i="8"/>
  <c r="E156" i="8"/>
  <c r="F156" i="8"/>
  <c r="E157" i="8"/>
  <c r="F157" i="8"/>
  <c r="E158" i="8"/>
  <c r="F158" i="8"/>
  <c r="E159" i="8"/>
  <c r="F159" i="8"/>
  <c r="E160" i="8"/>
  <c r="F160" i="8"/>
  <c r="E161" i="8"/>
  <c r="F161" i="8"/>
  <c r="E162" i="8"/>
  <c r="F162" i="8"/>
  <c r="E163" i="8"/>
  <c r="F163" i="8"/>
  <c r="E164" i="8"/>
  <c r="F164" i="8"/>
  <c r="E165" i="8"/>
  <c r="F165" i="8"/>
  <c r="E166" i="8"/>
  <c r="F166" i="8"/>
  <c r="E167" i="8"/>
  <c r="F167" i="8"/>
  <c r="E168" i="8"/>
  <c r="F168" i="8"/>
  <c r="E169" i="8"/>
  <c r="F169" i="8"/>
  <c r="E170" i="8"/>
  <c r="F170" i="8"/>
  <c r="E171" i="8"/>
  <c r="F171" i="8"/>
  <c r="E172" i="8"/>
  <c r="F172" i="8"/>
  <c r="E173" i="8"/>
  <c r="F173" i="8"/>
  <c r="E174" i="8"/>
  <c r="F174" i="8"/>
  <c r="E175" i="8"/>
  <c r="F175" i="8"/>
  <c r="E176" i="8"/>
  <c r="F176" i="8"/>
  <c r="E177" i="8"/>
  <c r="F177" i="8"/>
  <c r="E178" i="8"/>
  <c r="F178" i="8"/>
  <c r="E179" i="8"/>
  <c r="F179" i="8"/>
  <c r="E180" i="8"/>
  <c r="F180" i="8"/>
  <c r="E181" i="8"/>
  <c r="F181" i="8"/>
  <c r="E182" i="8"/>
  <c r="F182" i="8"/>
  <c r="E183" i="8"/>
  <c r="F183" i="8"/>
  <c r="E184" i="8"/>
  <c r="F184" i="8"/>
  <c r="E185" i="8"/>
  <c r="F185" i="8"/>
  <c r="E186" i="8"/>
  <c r="F186" i="8"/>
  <c r="E187" i="8"/>
  <c r="F187" i="8"/>
  <c r="E188" i="8"/>
  <c r="F188" i="8"/>
  <c r="E189" i="8"/>
  <c r="F189" i="8"/>
  <c r="E190" i="8"/>
  <c r="F190" i="8"/>
  <c r="E191" i="8"/>
  <c r="F191" i="8"/>
  <c r="E192" i="8"/>
  <c r="F192" i="8"/>
  <c r="E193" i="8"/>
  <c r="F193" i="8"/>
  <c r="E194" i="8"/>
  <c r="F194" i="8"/>
  <c r="E195" i="8"/>
  <c r="F195" i="8"/>
  <c r="E196" i="8"/>
  <c r="F196" i="8"/>
  <c r="E197" i="8"/>
  <c r="F197" i="8"/>
  <c r="E198" i="8"/>
  <c r="F198" i="8"/>
  <c r="E199" i="8"/>
  <c r="F199" i="8"/>
  <c r="E200" i="8"/>
  <c r="F200" i="8"/>
  <c r="E201" i="8"/>
  <c r="F201" i="8"/>
  <c r="E202" i="8"/>
  <c r="F202" i="8"/>
  <c r="E203" i="8"/>
  <c r="F203" i="8"/>
  <c r="E204" i="8"/>
  <c r="F204" i="8"/>
  <c r="E205" i="8"/>
  <c r="F205" i="8"/>
  <c r="E206" i="8"/>
  <c r="F206" i="8"/>
  <c r="E207" i="8"/>
  <c r="F207" i="8"/>
  <c r="E208" i="8"/>
  <c r="F208" i="8"/>
  <c r="E209" i="8"/>
  <c r="F209" i="8"/>
  <c r="E210" i="8"/>
  <c r="F210" i="8"/>
  <c r="E211" i="8"/>
  <c r="F211" i="8"/>
  <c r="E212" i="8"/>
  <c r="F212" i="8"/>
  <c r="E213" i="8"/>
  <c r="F213" i="8"/>
  <c r="E214" i="8"/>
  <c r="F214" i="8"/>
  <c r="E215" i="8"/>
  <c r="F215" i="8"/>
  <c r="E216" i="8"/>
  <c r="F216" i="8"/>
  <c r="E217" i="8"/>
  <c r="F217" i="8"/>
  <c r="E218" i="8"/>
  <c r="F218" i="8"/>
  <c r="E219" i="8"/>
  <c r="F219" i="8"/>
  <c r="E220" i="8"/>
  <c r="F220" i="8"/>
  <c r="E221" i="8"/>
  <c r="F221" i="8"/>
  <c r="E222" i="8"/>
  <c r="F222" i="8"/>
  <c r="E223" i="8"/>
  <c r="F223" i="8"/>
  <c r="E224" i="8"/>
  <c r="F224" i="8"/>
  <c r="E225" i="8"/>
  <c r="F225" i="8"/>
  <c r="E226" i="8"/>
  <c r="F226" i="8"/>
  <c r="E227" i="8"/>
  <c r="F227" i="8"/>
  <c r="E228" i="8"/>
  <c r="F228" i="8"/>
  <c r="E229" i="8"/>
  <c r="F229" i="8"/>
  <c r="E230" i="8"/>
  <c r="F230" i="8"/>
  <c r="E231" i="8"/>
  <c r="F231" i="8"/>
  <c r="E232" i="8"/>
  <c r="F232" i="8"/>
  <c r="E233" i="8"/>
  <c r="F233" i="8"/>
  <c r="E234" i="8"/>
  <c r="F234" i="8"/>
  <c r="E235" i="8"/>
  <c r="F235" i="8"/>
  <c r="E236" i="8"/>
  <c r="F236" i="8"/>
  <c r="E237" i="8"/>
  <c r="F237" i="8"/>
  <c r="E238" i="8"/>
  <c r="F238" i="8"/>
  <c r="E239" i="8"/>
  <c r="F239" i="8"/>
  <c r="E240" i="8"/>
  <c r="F240" i="8"/>
  <c r="E241" i="8"/>
  <c r="F241" i="8"/>
  <c r="E242" i="8"/>
  <c r="F242" i="8"/>
  <c r="E243" i="8"/>
  <c r="F243" i="8"/>
  <c r="E244" i="8"/>
  <c r="F244" i="8"/>
  <c r="E245" i="8"/>
  <c r="F245" i="8"/>
  <c r="E246" i="8"/>
  <c r="F246" i="8"/>
  <c r="E247" i="8"/>
  <c r="F247" i="8"/>
  <c r="E248" i="8"/>
  <c r="F248" i="8"/>
  <c r="E249" i="8"/>
  <c r="F249" i="8"/>
  <c r="E250" i="8"/>
  <c r="F250" i="8"/>
  <c r="E251" i="8"/>
  <c r="F251" i="8"/>
  <c r="E252" i="8"/>
  <c r="F252" i="8"/>
  <c r="E253" i="8"/>
  <c r="F253" i="8"/>
  <c r="E254" i="8"/>
  <c r="F254" i="8"/>
  <c r="E255" i="8"/>
  <c r="F255" i="8"/>
  <c r="E256" i="8"/>
  <c r="F256" i="8"/>
  <c r="E257" i="8"/>
  <c r="F257" i="8"/>
  <c r="E258" i="8"/>
  <c r="F258" i="8"/>
  <c r="E259" i="8"/>
  <c r="F259" i="8"/>
  <c r="E260" i="8"/>
  <c r="F260" i="8"/>
  <c r="E261" i="8"/>
  <c r="F261" i="8"/>
  <c r="E262" i="8"/>
  <c r="F262" i="8"/>
  <c r="E263" i="8"/>
  <c r="F263" i="8"/>
  <c r="E264" i="8"/>
  <c r="F264" i="8"/>
  <c r="E265" i="8"/>
  <c r="F265" i="8"/>
  <c r="E266" i="8"/>
  <c r="F266" i="8"/>
  <c r="E267" i="8"/>
  <c r="F267" i="8"/>
  <c r="E268" i="8"/>
  <c r="F268" i="8"/>
  <c r="E269" i="8"/>
  <c r="F269" i="8"/>
  <c r="E270" i="8"/>
  <c r="F270" i="8"/>
  <c r="E271" i="8"/>
  <c r="F271" i="8"/>
  <c r="E272" i="8"/>
  <c r="F272" i="8"/>
  <c r="E273" i="8"/>
  <c r="F273" i="8"/>
  <c r="E274" i="8"/>
  <c r="F274" i="8"/>
  <c r="E275" i="8"/>
  <c r="F275" i="8"/>
  <c r="E276" i="8"/>
  <c r="F276" i="8"/>
  <c r="E277" i="8"/>
  <c r="F277" i="8"/>
  <c r="E278" i="8"/>
  <c r="F278" i="8"/>
  <c r="E279" i="8"/>
  <c r="F279" i="8"/>
  <c r="E280" i="8"/>
  <c r="F280" i="8"/>
  <c r="E281" i="8"/>
  <c r="F281" i="8"/>
  <c r="E282" i="8"/>
  <c r="F282" i="8"/>
  <c r="E283" i="8"/>
  <c r="F283" i="8"/>
  <c r="E284" i="8"/>
  <c r="F284" i="8"/>
  <c r="E285" i="8"/>
  <c r="F285" i="8"/>
  <c r="E286" i="8"/>
  <c r="F286" i="8"/>
  <c r="E287" i="8"/>
  <c r="F287" i="8"/>
  <c r="E288" i="8"/>
  <c r="F288" i="8"/>
  <c r="E289" i="8"/>
  <c r="F289" i="8"/>
  <c r="E290" i="8"/>
  <c r="F290" i="8"/>
  <c r="E291" i="8"/>
  <c r="F291" i="8"/>
  <c r="E292" i="8"/>
  <c r="F292" i="8"/>
  <c r="E293" i="8"/>
  <c r="F293" i="8"/>
  <c r="E294" i="8"/>
  <c r="F294" i="8"/>
  <c r="E295" i="8"/>
  <c r="F295" i="8"/>
  <c r="E296" i="8"/>
  <c r="F296" i="8"/>
  <c r="E297" i="8"/>
  <c r="F297" i="8"/>
  <c r="E298" i="8"/>
  <c r="F298" i="8"/>
  <c r="E299" i="8"/>
  <c r="F299" i="8"/>
  <c r="E300" i="8"/>
  <c r="F300" i="8"/>
  <c r="E301" i="8"/>
  <c r="F301" i="8"/>
  <c r="E302" i="8"/>
  <c r="F302" i="8"/>
  <c r="E303" i="8"/>
  <c r="F303" i="8"/>
  <c r="E304" i="8"/>
  <c r="F304" i="8"/>
  <c r="E305" i="8"/>
  <c r="F305" i="8"/>
  <c r="E306" i="8"/>
  <c r="F306" i="8"/>
  <c r="E307" i="8"/>
  <c r="F307" i="8"/>
  <c r="E308" i="8"/>
  <c r="F308" i="8"/>
  <c r="E309" i="8"/>
  <c r="F309" i="8"/>
  <c r="E310" i="8"/>
  <c r="F310" i="8"/>
  <c r="E311" i="8"/>
  <c r="F311" i="8"/>
  <c r="E312" i="8"/>
  <c r="F312" i="8"/>
  <c r="E313" i="8"/>
  <c r="F313" i="8"/>
  <c r="E314" i="8"/>
  <c r="F314" i="8"/>
  <c r="E315" i="8"/>
  <c r="F315" i="8"/>
  <c r="E316" i="8"/>
  <c r="F316" i="8"/>
  <c r="E317" i="8"/>
  <c r="F317" i="8"/>
  <c r="E318" i="8"/>
  <c r="F318" i="8"/>
  <c r="E319" i="8"/>
  <c r="F319" i="8"/>
  <c r="E320" i="8"/>
  <c r="F320" i="8"/>
  <c r="E321" i="8"/>
  <c r="F321" i="8"/>
  <c r="E322" i="8"/>
  <c r="F322" i="8"/>
  <c r="E323" i="8"/>
  <c r="F323" i="8"/>
  <c r="E324" i="8"/>
  <c r="F324" i="8"/>
  <c r="E325" i="8"/>
  <c r="F325" i="8"/>
  <c r="E326" i="8"/>
  <c r="F326" i="8"/>
  <c r="E327" i="8"/>
  <c r="F327" i="8"/>
  <c r="E328" i="8"/>
  <c r="F328" i="8"/>
  <c r="E329" i="8"/>
  <c r="F329" i="8"/>
  <c r="E330" i="8"/>
  <c r="F330" i="8"/>
  <c r="E331" i="8"/>
  <c r="F331" i="8"/>
  <c r="E332" i="8"/>
  <c r="F332" i="8"/>
  <c r="E333" i="8"/>
  <c r="F333" i="8"/>
  <c r="E334" i="8"/>
  <c r="F334" i="8"/>
  <c r="E335" i="8"/>
  <c r="F335" i="8"/>
  <c r="E336" i="8"/>
  <c r="F336" i="8"/>
  <c r="E337" i="8"/>
  <c r="F337" i="8"/>
  <c r="E338" i="8"/>
  <c r="F338" i="8"/>
  <c r="E339" i="8"/>
  <c r="F339" i="8"/>
  <c r="E340" i="8"/>
  <c r="F340" i="8"/>
  <c r="E341" i="8"/>
  <c r="F341" i="8"/>
  <c r="E342" i="8"/>
  <c r="F342" i="8"/>
  <c r="E343" i="8"/>
  <c r="F343" i="8"/>
  <c r="E344" i="8"/>
  <c r="F344" i="8"/>
  <c r="E345" i="8"/>
  <c r="F345" i="8"/>
  <c r="E346" i="8"/>
  <c r="F346" i="8"/>
  <c r="E347" i="8"/>
  <c r="F347" i="8"/>
  <c r="E348" i="8"/>
  <c r="F348" i="8"/>
  <c r="E349" i="8"/>
  <c r="F349" i="8"/>
  <c r="E350" i="8"/>
  <c r="F350" i="8"/>
  <c r="E351" i="8"/>
  <c r="F351" i="8"/>
  <c r="E352" i="8"/>
  <c r="F352" i="8"/>
  <c r="E353" i="8"/>
  <c r="F353" i="8"/>
  <c r="E354" i="8"/>
  <c r="F354" i="8"/>
  <c r="E355" i="8"/>
  <c r="F355" i="8"/>
  <c r="E356" i="8"/>
  <c r="F356" i="8"/>
  <c r="E357" i="8"/>
  <c r="F357" i="8"/>
  <c r="E358" i="8"/>
  <c r="F358" i="8"/>
  <c r="E359" i="8"/>
  <c r="F359" i="8"/>
  <c r="E360" i="8"/>
  <c r="F360" i="8"/>
  <c r="E361" i="8"/>
  <c r="F361" i="8"/>
  <c r="E362" i="8"/>
  <c r="F362" i="8"/>
  <c r="E363" i="8"/>
  <c r="F363" i="8"/>
  <c r="E364" i="8"/>
  <c r="F364" i="8"/>
  <c r="E365" i="8"/>
  <c r="F365" i="8"/>
  <c r="E366" i="8"/>
  <c r="F366" i="8"/>
  <c r="E367" i="8"/>
  <c r="F367" i="8"/>
  <c r="E368" i="8"/>
  <c r="F368" i="8"/>
  <c r="E369" i="8"/>
  <c r="F369" i="8"/>
  <c r="E370" i="8"/>
  <c r="F370" i="8"/>
  <c r="E371" i="8"/>
  <c r="F371" i="8"/>
  <c r="E372" i="8"/>
  <c r="F372" i="8"/>
  <c r="E373" i="8"/>
  <c r="F373" i="8"/>
  <c r="E374" i="8"/>
  <c r="F374" i="8"/>
  <c r="E375" i="8"/>
  <c r="F375" i="8"/>
  <c r="E376" i="8"/>
  <c r="F376" i="8"/>
  <c r="E377" i="8"/>
  <c r="F377" i="8"/>
  <c r="E378" i="8"/>
  <c r="F378" i="8"/>
  <c r="E379" i="8"/>
  <c r="F379" i="8"/>
  <c r="E380" i="8"/>
  <c r="F380" i="8"/>
  <c r="E381" i="8"/>
  <c r="F381" i="8"/>
  <c r="E382" i="8"/>
  <c r="F382" i="8"/>
  <c r="E383" i="8"/>
  <c r="F383" i="8"/>
  <c r="E384" i="8"/>
  <c r="F384" i="8"/>
  <c r="E385" i="8"/>
  <c r="F385" i="8"/>
  <c r="E386" i="8"/>
  <c r="F386" i="8"/>
  <c r="E387" i="8"/>
  <c r="F387" i="8"/>
  <c r="E388" i="8"/>
  <c r="F388" i="8"/>
  <c r="E389" i="8"/>
  <c r="F389" i="8"/>
  <c r="E390" i="8"/>
  <c r="F390" i="8"/>
  <c r="E391" i="8"/>
  <c r="F391" i="8"/>
  <c r="E392" i="8"/>
  <c r="F392" i="8"/>
  <c r="E393" i="8"/>
  <c r="F393" i="8"/>
  <c r="E394" i="8"/>
  <c r="F394" i="8"/>
  <c r="E395" i="8"/>
  <c r="F395" i="8"/>
  <c r="E396" i="8"/>
  <c r="F396" i="8"/>
  <c r="E397" i="8"/>
  <c r="F397" i="8"/>
  <c r="E398" i="8"/>
  <c r="F398" i="8"/>
  <c r="E399" i="8"/>
  <c r="F399" i="8"/>
  <c r="E400" i="8"/>
  <c r="F400" i="8"/>
  <c r="E401" i="8"/>
  <c r="F401" i="8"/>
  <c r="E402" i="8"/>
  <c r="F402" i="8"/>
  <c r="E403" i="8"/>
  <c r="F403" i="8"/>
  <c r="E404" i="8"/>
  <c r="F404" i="8"/>
  <c r="E405" i="8"/>
  <c r="F405" i="8"/>
  <c r="E406" i="8"/>
  <c r="F406" i="8"/>
  <c r="E407" i="8"/>
  <c r="F407" i="8"/>
  <c r="E408" i="8"/>
  <c r="F408" i="8"/>
  <c r="E409" i="8"/>
  <c r="F409" i="8"/>
  <c r="E410" i="8"/>
  <c r="F410" i="8"/>
  <c r="E411" i="8"/>
  <c r="F411" i="8"/>
  <c r="E412" i="8"/>
  <c r="F412" i="8"/>
  <c r="E413" i="8"/>
  <c r="F413" i="8"/>
  <c r="E414" i="8"/>
  <c r="F414" i="8"/>
  <c r="E415" i="8"/>
  <c r="F415" i="8"/>
  <c r="E416" i="8"/>
  <c r="F416" i="8"/>
  <c r="E417" i="8"/>
  <c r="F417" i="8"/>
  <c r="E418" i="8"/>
  <c r="F418" i="8"/>
  <c r="E419" i="8"/>
  <c r="F419" i="8"/>
  <c r="E420" i="8"/>
  <c r="F420" i="8"/>
  <c r="E421" i="8"/>
  <c r="F421" i="8"/>
  <c r="E422" i="8"/>
  <c r="F422" i="8"/>
  <c r="E423" i="8"/>
  <c r="F423" i="8"/>
  <c r="E424" i="8"/>
  <c r="F424" i="8"/>
  <c r="E425" i="8"/>
  <c r="F425" i="8"/>
  <c r="E426" i="8"/>
  <c r="F426" i="8"/>
  <c r="E427" i="8"/>
  <c r="F427" i="8"/>
  <c r="E428" i="8"/>
  <c r="F428" i="8"/>
  <c r="E429" i="8"/>
  <c r="F429" i="8"/>
  <c r="E430" i="8"/>
  <c r="F430" i="8"/>
  <c r="E431" i="8"/>
  <c r="F431" i="8"/>
  <c r="E432" i="8"/>
  <c r="F432" i="8"/>
  <c r="E433" i="8"/>
  <c r="F433" i="8"/>
  <c r="E434" i="8"/>
  <c r="F434" i="8"/>
  <c r="E435" i="8"/>
  <c r="F435" i="8"/>
  <c r="E436" i="8"/>
  <c r="F436" i="8"/>
  <c r="E437" i="8"/>
  <c r="F437" i="8"/>
  <c r="E438" i="8"/>
  <c r="F438" i="8"/>
  <c r="E439" i="8"/>
  <c r="F439" i="8"/>
  <c r="E440" i="8"/>
  <c r="F440" i="8"/>
  <c r="E441" i="8"/>
  <c r="F441" i="8"/>
  <c r="E442" i="8"/>
  <c r="F442" i="8"/>
  <c r="E443" i="8"/>
  <c r="F443" i="8"/>
  <c r="E444" i="8"/>
  <c r="F444" i="8"/>
  <c r="E445" i="8"/>
  <c r="F445" i="8"/>
  <c r="E446" i="8"/>
  <c r="F446" i="8"/>
  <c r="E447" i="8"/>
  <c r="F447" i="8"/>
  <c r="E448" i="8"/>
  <c r="F448" i="8"/>
  <c r="E449" i="8"/>
  <c r="F449" i="8"/>
  <c r="E450" i="8"/>
  <c r="F450" i="8"/>
  <c r="E451" i="8"/>
  <c r="F451" i="8"/>
  <c r="E452" i="8"/>
  <c r="F452" i="8"/>
  <c r="E453" i="8"/>
  <c r="F453" i="8"/>
  <c r="E454" i="8"/>
  <c r="F454" i="8"/>
  <c r="E455" i="8"/>
  <c r="F455" i="8"/>
  <c r="E456" i="8"/>
  <c r="F456" i="8"/>
  <c r="E457" i="8"/>
  <c r="F457" i="8"/>
  <c r="E458" i="8"/>
  <c r="F458" i="8"/>
  <c r="E459" i="8"/>
  <c r="F459" i="8"/>
  <c r="E460" i="8"/>
  <c r="F460" i="8"/>
  <c r="E461" i="8"/>
  <c r="F461" i="8"/>
  <c r="E462" i="8"/>
  <c r="F462" i="8"/>
  <c r="E463" i="8"/>
  <c r="F463" i="8"/>
  <c r="E464" i="8"/>
  <c r="F464" i="8"/>
  <c r="E465" i="8"/>
  <c r="F465" i="8"/>
  <c r="E466" i="8"/>
  <c r="F466" i="8"/>
  <c r="E467" i="8"/>
  <c r="F467" i="8"/>
  <c r="E468" i="8"/>
  <c r="F468" i="8"/>
  <c r="E469" i="8"/>
  <c r="F469" i="8"/>
  <c r="E470" i="8"/>
  <c r="F470" i="8"/>
  <c r="E471" i="8"/>
  <c r="F471" i="8"/>
  <c r="E472" i="8"/>
  <c r="F472" i="8"/>
  <c r="E473" i="8"/>
  <c r="F473" i="8"/>
  <c r="E474" i="8"/>
  <c r="F474" i="8"/>
  <c r="E475" i="8"/>
  <c r="F475" i="8"/>
  <c r="E476" i="8"/>
  <c r="F476" i="8"/>
  <c r="E477" i="8"/>
  <c r="F477" i="8"/>
  <c r="E478" i="8"/>
  <c r="F478" i="8"/>
  <c r="E479" i="8"/>
  <c r="F479" i="8"/>
  <c r="E480" i="8"/>
  <c r="F480" i="8"/>
  <c r="E481" i="8"/>
  <c r="F481" i="8"/>
  <c r="E482" i="8"/>
  <c r="F482" i="8"/>
  <c r="E483" i="8"/>
  <c r="F483" i="8"/>
  <c r="E484" i="8"/>
  <c r="F484" i="8"/>
  <c r="E485" i="8"/>
  <c r="F485" i="8"/>
  <c r="E486" i="8"/>
  <c r="F486" i="8"/>
  <c r="E487" i="8"/>
  <c r="F487" i="8"/>
  <c r="E488" i="8"/>
  <c r="F488" i="8"/>
  <c r="E489" i="8"/>
  <c r="F489" i="8"/>
  <c r="E490" i="8"/>
  <c r="F490" i="8"/>
  <c r="E491" i="8"/>
  <c r="F491" i="8"/>
  <c r="E492" i="8"/>
  <c r="F492" i="8"/>
  <c r="E493" i="8"/>
  <c r="F493" i="8"/>
  <c r="E494" i="8"/>
  <c r="F494" i="8"/>
  <c r="E495" i="8"/>
  <c r="F495" i="8"/>
  <c r="E496" i="8"/>
  <c r="F496" i="8"/>
  <c r="E497" i="8"/>
  <c r="F497" i="8"/>
  <c r="E498" i="8"/>
  <c r="F498" i="8"/>
  <c r="E499" i="8"/>
  <c r="F499" i="8"/>
  <c r="E500" i="8"/>
  <c r="F500" i="8"/>
  <c r="E501" i="8"/>
  <c r="F501" i="8"/>
  <c r="E502" i="8"/>
  <c r="F502" i="8"/>
  <c r="E503" i="8"/>
  <c r="F503" i="8"/>
  <c r="E504" i="8"/>
  <c r="F504" i="8"/>
  <c r="E505" i="8"/>
  <c r="F505" i="8"/>
  <c r="E12" i="10"/>
  <c r="F12" i="10"/>
  <c r="E13" i="10"/>
  <c r="F13" i="10"/>
  <c r="E14" i="10"/>
  <c r="F14" i="10"/>
  <c r="E15" i="10"/>
  <c r="F15" i="10"/>
  <c r="E16" i="10"/>
  <c r="F16" i="10"/>
  <c r="E17" i="10"/>
  <c r="F17" i="10"/>
  <c r="E18" i="10"/>
  <c r="F18" i="10"/>
  <c r="E19" i="10"/>
  <c r="F19" i="10"/>
  <c r="E20" i="10"/>
  <c r="F20" i="10"/>
  <c r="E21" i="10"/>
  <c r="F21" i="10"/>
  <c r="E22" i="10"/>
  <c r="F22" i="10"/>
  <c r="E23" i="10"/>
  <c r="F23" i="10"/>
  <c r="E24" i="10"/>
  <c r="F24" i="10"/>
  <c r="E25" i="10"/>
  <c r="F25" i="10"/>
  <c r="E26" i="10"/>
  <c r="F26" i="10"/>
  <c r="E27" i="10"/>
  <c r="F27" i="10"/>
  <c r="E28" i="10"/>
  <c r="F28" i="10"/>
  <c r="E29" i="10"/>
  <c r="F29" i="10"/>
  <c r="E30" i="10"/>
  <c r="F30" i="10"/>
  <c r="E31" i="10"/>
  <c r="F31" i="10"/>
  <c r="E32" i="10"/>
  <c r="F32" i="10"/>
  <c r="E33" i="10"/>
  <c r="F33" i="10"/>
  <c r="E34" i="10"/>
  <c r="F34" i="10"/>
  <c r="E35" i="10"/>
  <c r="F35" i="10"/>
  <c r="E36" i="10"/>
  <c r="F36" i="10"/>
  <c r="E37" i="10"/>
  <c r="F37" i="10"/>
  <c r="E38" i="10"/>
  <c r="F38" i="10"/>
  <c r="E39" i="10"/>
  <c r="F39" i="10"/>
  <c r="E40" i="10"/>
  <c r="F40" i="10"/>
  <c r="E41" i="10"/>
  <c r="F41" i="10"/>
  <c r="E42" i="10"/>
  <c r="F42" i="10"/>
  <c r="E43" i="10"/>
  <c r="F43" i="10"/>
  <c r="E44" i="10"/>
  <c r="F44" i="10"/>
  <c r="E45" i="10"/>
  <c r="F45" i="10"/>
  <c r="E46" i="10"/>
  <c r="F46" i="10"/>
  <c r="E47" i="10"/>
  <c r="F47" i="10"/>
  <c r="E48" i="10"/>
  <c r="F48" i="10"/>
  <c r="E49" i="10"/>
  <c r="F49" i="10"/>
  <c r="E50" i="10"/>
  <c r="F50" i="10"/>
  <c r="E51" i="10"/>
  <c r="F51" i="10"/>
  <c r="E52" i="10"/>
  <c r="F52" i="10"/>
  <c r="E53" i="10"/>
  <c r="F53" i="10"/>
  <c r="E54" i="10"/>
  <c r="F54" i="10"/>
  <c r="E55" i="10"/>
  <c r="F55" i="10"/>
  <c r="E56" i="10"/>
  <c r="F56" i="10"/>
  <c r="E57" i="10"/>
  <c r="F57" i="10"/>
  <c r="E58" i="10"/>
  <c r="F58" i="10"/>
  <c r="E59" i="10"/>
  <c r="F59" i="10"/>
  <c r="E60" i="10"/>
  <c r="F60" i="10"/>
  <c r="E61" i="10"/>
  <c r="F61" i="10"/>
  <c r="E62" i="10"/>
  <c r="F62" i="10"/>
  <c r="E63" i="10"/>
  <c r="F63" i="10"/>
  <c r="E64" i="10"/>
  <c r="F64" i="10"/>
  <c r="E65" i="10"/>
  <c r="F65" i="10"/>
  <c r="E66" i="10"/>
  <c r="F66" i="10"/>
  <c r="E67" i="10"/>
  <c r="F67" i="10"/>
  <c r="E68" i="10"/>
  <c r="F68" i="10"/>
  <c r="E69" i="10"/>
  <c r="F69" i="10"/>
  <c r="E70" i="10"/>
  <c r="F70" i="10"/>
  <c r="E71" i="10"/>
  <c r="F71" i="10"/>
  <c r="E72" i="10"/>
  <c r="F72" i="10"/>
  <c r="E73" i="10"/>
  <c r="F73" i="10"/>
  <c r="E74" i="10"/>
  <c r="F74" i="10"/>
  <c r="E75" i="10"/>
  <c r="F75" i="10"/>
  <c r="E76" i="10"/>
  <c r="F76" i="10"/>
  <c r="E77" i="10"/>
  <c r="F77" i="10"/>
  <c r="E78" i="10"/>
  <c r="F78" i="10"/>
  <c r="E79" i="10"/>
  <c r="F79" i="10"/>
  <c r="E80" i="10"/>
  <c r="F80" i="10"/>
  <c r="E81" i="10"/>
  <c r="F81" i="10"/>
  <c r="E82" i="10"/>
  <c r="F82" i="10"/>
  <c r="E83" i="10"/>
  <c r="F83" i="10"/>
  <c r="E84" i="10"/>
  <c r="F84" i="10"/>
  <c r="E85" i="10"/>
  <c r="F85" i="10"/>
  <c r="E86" i="10"/>
  <c r="F86" i="10"/>
  <c r="E87" i="10"/>
  <c r="F87" i="10"/>
  <c r="E88" i="10"/>
  <c r="F88" i="10"/>
  <c r="E89" i="10"/>
  <c r="F89" i="10"/>
  <c r="E90" i="10"/>
  <c r="F90" i="10"/>
  <c r="E91" i="10"/>
  <c r="F91" i="10"/>
  <c r="E92" i="10"/>
  <c r="F92" i="10"/>
  <c r="E93" i="10"/>
  <c r="F93" i="10"/>
  <c r="E94" i="10"/>
  <c r="F94" i="10"/>
  <c r="E95" i="10"/>
  <c r="F95" i="10"/>
  <c r="E96" i="10"/>
  <c r="F96" i="10"/>
  <c r="E97" i="10"/>
  <c r="F97" i="10"/>
  <c r="E98" i="10"/>
  <c r="F98" i="10"/>
  <c r="E99" i="10"/>
  <c r="F99" i="10"/>
  <c r="E100" i="10"/>
  <c r="F100" i="10"/>
  <c r="E101" i="10"/>
  <c r="F101" i="10"/>
  <c r="E102" i="10"/>
  <c r="F102" i="10"/>
  <c r="E103" i="10"/>
  <c r="F103" i="10"/>
  <c r="E104" i="10"/>
  <c r="F104" i="10"/>
  <c r="E105" i="10"/>
  <c r="F105" i="10"/>
  <c r="E106" i="10"/>
  <c r="F106" i="10"/>
  <c r="E107" i="10"/>
  <c r="F107" i="10"/>
  <c r="E108" i="10"/>
  <c r="F108" i="10"/>
  <c r="E109" i="10"/>
  <c r="F109" i="10"/>
  <c r="E110" i="10"/>
  <c r="F110" i="10"/>
  <c r="E111" i="10"/>
  <c r="F111" i="10"/>
  <c r="E112" i="10"/>
  <c r="F112" i="10"/>
  <c r="E113" i="10"/>
  <c r="F113" i="10"/>
  <c r="E114" i="10"/>
  <c r="F114" i="10"/>
  <c r="E115" i="10"/>
  <c r="F115" i="10"/>
  <c r="E116" i="10"/>
  <c r="F116" i="10"/>
  <c r="E117" i="10"/>
  <c r="F117" i="10"/>
  <c r="E118" i="10"/>
  <c r="F118" i="10"/>
  <c r="E119" i="10"/>
  <c r="F119" i="10"/>
  <c r="E120" i="10"/>
  <c r="F120" i="10"/>
  <c r="E121" i="10"/>
  <c r="F121" i="10"/>
  <c r="E122" i="10"/>
  <c r="F122" i="10"/>
  <c r="E123" i="10"/>
  <c r="F123" i="10"/>
  <c r="E124" i="10"/>
  <c r="F124" i="10"/>
  <c r="E125" i="10"/>
  <c r="F125" i="10"/>
  <c r="E126" i="10"/>
  <c r="F126" i="10"/>
  <c r="E127" i="10"/>
  <c r="F127" i="10"/>
  <c r="E128" i="10"/>
  <c r="F128" i="10"/>
  <c r="E129" i="10"/>
  <c r="F129" i="10"/>
  <c r="E130" i="10"/>
  <c r="F130" i="10"/>
  <c r="E131" i="10"/>
  <c r="F131" i="10"/>
  <c r="E132" i="10"/>
  <c r="F132" i="10"/>
  <c r="E133" i="10"/>
  <c r="F133" i="10"/>
  <c r="E134" i="10"/>
  <c r="F134" i="10"/>
  <c r="E135" i="10"/>
  <c r="F135" i="10"/>
  <c r="E136" i="10"/>
  <c r="F136" i="10"/>
  <c r="E137" i="10"/>
  <c r="F137" i="10"/>
  <c r="E138" i="10"/>
  <c r="F138" i="10"/>
  <c r="E139" i="10"/>
  <c r="F139" i="10"/>
  <c r="E140" i="10"/>
  <c r="F140" i="10"/>
  <c r="E141" i="10"/>
  <c r="F141" i="10"/>
  <c r="E142" i="10"/>
  <c r="F142" i="10"/>
  <c r="E143" i="10"/>
  <c r="F143" i="10"/>
  <c r="E144" i="10"/>
  <c r="F144" i="10"/>
  <c r="E145" i="10"/>
  <c r="F145" i="10"/>
  <c r="E146" i="10"/>
  <c r="F146" i="10"/>
  <c r="E147" i="10"/>
  <c r="F147" i="10"/>
  <c r="E148" i="10"/>
  <c r="F148" i="10"/>
  <c r="E149" i="10"/>
  <c r="F149" i="10"/>
  <c r="E150" i="10"/>
  <c r="F150" i="10"/>
  <c r="E151" i="10"/>
  <c r="F151" i="10"/>
  <c r="E152" i="10"/>
  <c r="F152" i="10"/>
  <c r="E153" i="10"/>
  <c r="F153" i="10"/>
  <c r="E154" i="10"/>
  <c r="F154" i="10"/>
  <c r="E155" i="10"/>
  <c r="F155" i="10"/>
  <c r="E156" i="10"/>
  <c r="F156" i="10"/>
  <c r="E157" i="10"/>
  <c r="F157" i="10"/>
  <c r="E158" i="10"/>
  <c r="F158" i="10"/>
  <c r="E159" i="10"/>
  <c r="F159" i="10"/>
  <c r="E160" i="10"/>
  <c r="F160" i="10"/>
  <c r="E161" i="10"/>
  <c r="F161" i="10"/>
  <c r="E162" i="10"/>
  <c r="F162" i="10"/>
  <c r="E163" i="10"/>
  <c r="F163" i="10"/>
  <c r="E164" i="10"/>
  <c r="F164" i="10"/>
  <c r="E165" i="10"/>
  <c r="F165" i="10"/>
  <c r="E166" i="10"/>
  <c r="F166" i="10"/>
  <c r="E167" i="10"/>
  <c r="F167" i="10"/>
  <c r="E168" i="10"/>
  <c r="F168" i="10"/>
  <c r="E169" i="10"/>
  <c r="F169" i="10"/>
  <c r="E170" i="10"/>
  <c r="F170" i="10"/>
  <c r="E171" i="10"/>
  <c r="F171" i="10"/>
  <c r="E172" i="10"/>
  <c r="F172" i="10"/>
  <c r="E173" i="10"/>
  <c r="F173" i="10"/>
  <c r="E174" i="10"/>
  <c r="F174" i="10"/>
  <c r="E175" i="10"/>
  <c r="F175" i="10"/>
  <c r="E176" i="10"/>
  <c r="F176" i="10"/>
  <c r="E177" i="10"/>
  <c r="F177" i="10"/>
  <c r="E178" i="10"/>
  <c r="F178" i="10"/>
  <c r="E179" i="10"/>
  <c r="F179" i="10"/>
  <c r="E180" i="10"/>
  <c r="F180" i="10"/>
  <c r="E181" i="10"/>
  <c r="F181" i="10"/>
  <c r="E182" i="10"/>
  <c r="F182" i="10"/>
  <c r="E183" i="10"/>
  <c r="F183" i="10"/>
  <c r="E184" i="10"/>
  <c r="F184" i="10"/>
  <c r="E185" i="10"/>
  <c r="F185" i="10"/>
  <c r="E186" i="10"/>
  <c r="F186" i="10"/>
  <c r="E187" i="10"/>
  <c r="F187" i="10"/>
  <c r="E188" i="10"/>
  <c r="F188" i="10"/>
  <c r="E189" i="10"/>
  <c r="F189" i="10"/>
  <c r="E190" i="10"/>
  <c r="F190" i="10"/>
  <c r="E191" i="10"/>
  <c r="F191" i="10"/>
  <c r="E192" i="10"/>
  <c r="F192" i="10"/>
  <c r="E193" i="10"/>
  <c r="F193" i="10"/>
  <c r="E194" i="10"/>
  <c r="F194" i="10"/>
  <c r="E195" i="10"/>
  <c r="F195" i="10"/>
  <c r="E196" i="10"/>
  <c r="F196" i="10"/>
  <c r="E197" i="10"/>
  <c r="F197" i="10"/>
  <c r="E198" i="10"/>
  <c r="F198" i="10"/>
  <c r="E199" i="10"/>
  <c r="F199" i="10"/>
  <c r="E200" i="10"/>
  <c r="F200" i="10"/>
  <c r="E201" i="10"/>
  <c r="F201" i="10"/>
  <c r="E202" i="10"/>
  <c r="F202" i="10"/>
  <c r="E203" i="10"/>
  <c r="F203" i="10"/>
  <c r="E204" i="10"/>
  <c r="F204" i="10"/>
  <c r="E205" i="10"/>
  <c r="F205" i="10"/>
  <c r="E206" i="10"/>
  <c r="F206" i="10"/>
  <c r="E207" i="10"/>
  <c r="F207" i="10"/>
  <c r="E208" i="10"/>
  <c r="F208" i="10"/>
  <c r="E209" i="10"/>
  <c r="F209" i="10"/>
  <c r="E210" i="10"/>
  <c r="F210" i="10"/>
  <c r="E211" i="10"/>
  <c r="F211" i="10"/>
  <c r="E212" i="10"/>
  <c r="F212" i="10"/>
  <c r="E213" i="10"/>
  <c r="F213" i="10"/>
  <c r="E214" i="10"/>
  <c r="F214" i="10"/>
  <c r="E215" i="10"/>
  <c r="F215" i="10"/>
  <c r="E216" i="10"/>
  <c r="F216" i="10"/>
  <c r="E217" i="10"/>
  <c r="F217" i="10"/>
  <c r="E218" i="10"/>
  <c r="F218" i="10"/>
  <c r="E219" i="10"/>
  <c r="F219" i="10"/>
  <c r="E220" i="10"/>
  <c r="F220" i="10"/>
  <c r="E221" i="10"/>
  <c r="F221" i="10"/>
  <c r="E222" i="10"/>
  <c r="F222" i="10"/>
  <c r="E223" i="10"/>
  <c r="F223" i="10"/>
  <c r="E224" i="10"/>
  <c r="F224" i="10"/>
  <c r="E225" i="10"/>
  <c r="F225" i="10"/>
  <c r="E226" i="10"/>
  <c r="F226" i="10"/>
  <c r="E227" i="10"/>
  <c r="F227" i="10"/>
  <c r="E228" i="10"/>
  <c r="F228" i="10"/>
  <c r="E229" i="10"/>
  <c r="F229" i="10"/>
  <c r="E230" i="10"/>
  <c r="F230" i="10"/>
  <c r="E231" i="10"/>
  <c r="F231" i="10"/>
  <c r="E232" i="10"/>
  <c r="F232" i="10"/>
  <c r="E233" i="10"/>
  <c r="F233" i="10"/>
  <c r="E234" i="10"/>
  <c r="F234" i="10"/>
  <c r="E235" i="10"/>
  <c r="F235" i="10"/>
  <c r="E236" i="10"/>
  <c r="F236" i="10"/>
  <c r="E237" i="10"/>
  <c r="F237" i="10"/>
  <c r="E238" i="10"/>
  <c r="F238" i="10"/>
  <c r="E239" i="10"/>
  <c r="F239" i="10"/>
  <c r="E240" i="10"/>
  <c r="F240" i="10"/>
  <c r="E241" i="10"/>
  <c r="F241" i="10"/>
  <c r="E242" i="10"/>
  <c r="F242" i="10"/>
  <c r="E243" i="10"/>
  <c r="F243" i="10"/>
  <c r="E244" i="10"/>
  <c r="F244" i="10"/>
  <c r="E245" i="10"/>
  <c r="F245" i="10"/>
  <c r="E246" i="10"/>
  <c r="F246" i="10"/>
  <c r="E247" i="10"/>
  <c r="F247" i="10"/>
  <c r="E248" i="10"/>
  <c r="F248" i="10"/>
  <c r="E249" i="10"/>
  <c r="F249" i="10"/>
  <c r="E250" i="10"/>
  <c r="F250" i="10"/>
  <c r="E251" i="10"/>
  <c r="F251" i="10"/>
  <c r="E252" i="10"/>
  <c r="F252" i="10"/>
  <c r="E253" i="10"/>
  <c r="F253" i="10"/>
  <c r="E254" i="10"/>
  <c r="F254" i="10"/>
  <c r="E255" i="10"/>
  <c r="F255" i="10"/>
  <c r="E256" i="10"/>
  <c r="F256" i="10"/>
  <c r="E257" i="10"/>
  <c r="F257" i="10"/>
  <c r="E258" i="10"/>
  <c r="F258" i="10"/>
  <c r="E259" i="10"/>
  <c r="F259" i="10"/>
  <c r="E260" i="10"/>
  <c r="F260" i="10"/>
  <c r="E261" i="10"/>
  <c r="F261" i="10"/>
  <c r="E262" i="10"/>
  <c r="F262" i="10"/>
  <c r="E263" i="10"/>
  <c r="F263" i="10"/>
  <c r="E264" i="10"/>
  <c r="F264" i="10"/>
  <c r="E265" i="10"/>
  <c r="F265" i="10"/>
  <c r="E266" i="10"/>
  <c r="F266" i="10"/>
  <c r="E267" i="10"/>
  <c r="F267" i="10"/>
  <c r="E268" i="10"/>
  <c r="F268" i="10"/>
  <c r="E269" i="10"/>
  <c r="F269" i="10"/>
  <c r="E270" i="10"/>
  <c r="F270" i="10"/>
  <c r="E271" i="10"/>
  <c r="F271" i="10"/>
  <c r="E272" i="10"/>
  <c r="F272" i="10"/>
  <c r="E273" i="10"/>
  <c r="F273" i="10"/>
  <c r="E274" i="10"/>
  <c r="F274" i="10"/>
  <c r="E275" i="10"/>
  <c r="F275" i="10"/>
  <c r="E276" i="10"/>
  <c r="F276" i="10"/>
  <c r="E277" i="10"/>
  <c r="F277" i="10"/>
  <c r="E278" i="10"/>
  <c r="F278" i="10"/>
  <c r="E279" i="10"/>
  <c r="F279" i="10"/>
  <c r="E280" i="10"/>
  <c r="F280" i="10"/>
  <c r="E281" i="10"/>
  <c r="F281" i="10"/>
  <c r="E282" i="10"/>
  <c r="F282" i="10"/>
  <c r="E283" i="10"/>
  <c r="F283" i="10"/>
  <c r="E284" i="10"/>
  <c r="F284" i="10"/>
  <c r="E285" i="10"/>
  <c r="F285" i="10"/>
  <c r="E286" i="10"/>
  <c r="F286" i="10"/>
  <c r="E287" i="10"/>
  <c r="F287" i="10"/>
  <c r="E288" i="10"/>
  <c r="F288" i="10"/>
  <c r="E289" i="10"/>
  <c r="F289" i="10"/>
  <c r="E290" i="10"/>
  <c r="F290" i="10"/>
  <c r="E291" i="10"/>
  <c r="F291" i="10"/>
  <c r="E292" i="10"/>
  <c r="F292" i="10"/>
  <c r="E293" i="10"/>
  <c r="F293" i="10"/>
  <c r="E294" i="10"/>
  <c r="F294" i="10"/>
  <c r="E295" i="10"/>
  <c r="F295" i="10"/>
  <c r="E296" i="10"/>
  <c r="F296" i="10"/>
  <c r="E297" i="10"/>
  <c r="F297" i="10"/>
  <c r="E298" i="10"/>
  <c r="F298" i="10"/>
  <c r="E299" i="10"/>
  <c r="F299" i="10"/>
  <c r="E300" i="10"/>
  <c r="F300" i="10"/>
  <c r="E301" i="10"/>
  <c r="F301" i="10"/>
  <c r="E302" i="10"/>
  <c r="F302" i="10"/>
  <c r="E303" i="10"/>
  <c r="F303" i="10"/>
  <c r="E304" i="10"/>
  <c r="F304" i="10"/>
  <c r="E305" i="10"/>
  <c r="F305" i="10"/>
  <c r="E306" i="10"/>
  <c r="F306" i="10"/>
  <c r="E307" i="10"/>
  <c r="F307" i="10"/>
  <c r="E308" i="10"/>
  <c r="F308" i="10"/>
  <c r="E309" i="10"/>
  <c r="F309" i="10"/>
  <c r="E310" i="10"/>
  <c r="F310" i="10"/>
  <c r="E311" i="10"/>
  <c r="F311" i="10"/>
  <c r="E312" i="10"/>
  <c r="F312" i="10"/>
  <c r="E313" i="10"/>
  <c r="F313" i="10"/>
  <c r="E314" i="10"/>
  <c r="F314" i="10"/>
  <c r="E315" i="10"/>
  <c r="F315" i="10"/>
  <c r="E316" i="10"/>
  <c r="F316" i="10"/>
  <c r="E317" i="10"/>
  <c r="F317" i="10"/>
  <c r="E318" i="10"/>
  <c r="F318" i="10"/>
  <c r="E319" i="10"/>
  <c r="F319" i="10"/>
  <c r="E320" i="10"/>
  <c r="F320" i="10"/>
  <c r="E321" i="10"/>
  <c r="F321" i="10"/>
  <c r="E322" i="10"/>
  <c r="F322" i="10"/>
  <c r="E323" i="10"/>
  <c r="F323" i="10"/>
  <c r="E324" i="10"/>
  <c r="F324" i="10"/>
  <c r="E325" i="10"/>
  <c r="F325" i="10"/>
  <c r="E326" i="10"/>
  <c r="F326" i="10"/>
  <c r="E327" i="10"/>
  <c r="F327" i="10"/>
  <c r="E328" i="10"/>
  <c r="F328" i="10"/>
  <c r="E329" i="10"/>
  <c r="F329" i="10"/>
  <c r="E330" i="10"/>
  <c r="F330" i="10"/>
  <c r="E331" i="10"/>
  <c r="F331" i="10"/>
  <c r="E332" i="10"/>
  <c r="F332" i="10"/>
  <c r="E333" i="10"/>
  <c r="F333" i="10"/>
  <c r="E334" i="10"/>
  <c r="F334" i="10"/>
  <c r="E335" i="10"/>
  <c r="F335" i="10"/>
  <c r="E336" i="10"/>
  <c r="F336" i="10"/>
  <c r="E337" i="10"/>
  <c r="F337" i="10"/>
  <c r="E338" i="10"/>
  <c r="F338" i="10"/>
  <c r="E339" i="10"/>
  <c r="F339" i="10"/>
  <c r="E340" i="10"/>
  <c r="F340" i="10"/>
  <c r="E341" i="10"/>
  <c r="F341" i="10"/>
  <c r="E342" i="10"/>
  <c r="F342" i="10"/>
  <c r="E343" i="10"/>
  <c r="F343" i="10"/>
  <c r="E344" i="10"/>
  <c r="F344" i="10"/>
  <c r="E345" i="10"/>
  <c r="F345" i="10"/>
  <c r="E346" i="10"/>
  <c r="F346" i="10"/>
  <c r="E347" i="10"/>
  <c r="F347" i="10"/>
  <c r="E348" i="10"/>
  <c r="F348" i="10"/>
  <c r="E349" i="10"/>
  <c r="F349" i="10"/>
  <c r="E350" i="10"/>
  <c r="F350" i="10"/>
  <c r="E351" i="10"/>
  <c r="F351" i="10"/>
  <c r="E352" i="10"/>
  <c r="F352" i="10"/>
  <c r="E353" i="10"/>
  <c r="F353" i="10"/>
  <c r="E354" i="10"/>
  <c r="F354" i="10"/>
  <c r="E355" i="10"/>
  <c r="F355" i="10"/>
  <c r="E356" i="10"/>
  <c r="F356" i="10"/>
  <c r="E357" i="10"/>
  <c r="F357" i="10"/>
  <c r="E358" i="10"/>
  <c r="F358" i="10"/>
  <c r="E359" i="10"/>
  <c r="F359" i="10"/>
  <c r="E360" i="10"/>
  <c r="F360" i="10"/>
  <c r="E361" i="10"/>
  <c r="F361" i="10"/>
  <c r="E362" i="10"/>
  <c r="F362" i="10"/>
  <c r="E363" i="10"/>
  <c r="F363" i="10"/>
  <c r="E364" i="10"/>
  <c r="F364" i="10"/>
  <c r="E365" i="10"/>
  <c r="F365" i="10"/>
  <c r="E366" i="10"/>
  <c r="F366" i="10"/>
  <c r="E367" i="10"/>
  <c r="F367" i="10"/>
  <c r="E368" i="10"/>
  <c r="F368" i="10"/>
  <c r="E369" i="10"/>
  <c r="F369" i="10"/>
  <c r="E370" i="10"/>
  <c r="F370" i="10"/>
  <c r="E371" i="10"/>
  <c r="F371" i="10"/>
  <c r="E372" i="10"/>
  <c r="F372" i="10"/>
  <c r="E373" i="10"/>
  <c r="F373" i="10"/>
  <c r="E374" i="10"/>
  <c r="F374" i="10"/>
  <c r="E375" i="10"/>
  <c r="F375" i="10"/>
  <c r="E376" i="10"/>
  <c r="F376" i="10"/>
  <c r="E377" i="10"/>
  <c r="F377" i="10"/>
  <c r="E378" i="10"/>
  <c r="F378" i="10"/>
  <c r="E379" i="10"/>
  <c r="F379" i="10"/>
  <c r="E380" i="10"/>
  <c r="F380" i="10"/>
  <c r="E381" i="10"/>
  <c r="F381" i="10"/>
  <c r="E382" i="10"/>
  <c r="F382" i="10"/>
  <c r="E383" i="10"/>
  <c r="F383" i="10"/>
  <c r="E384" i="10"/>
  <c r="F384" i="10"/>
  <c r="E385" i="10"/>
  <c r="F385" i="10"/>
  <c r="E386" i="10"/>
  <c r="F386" i="10"/>
  <c r="E387" i="10"/>
  <c r="F387" i="10"/>
  <c r="E388" i="10"/>
  <c r="F388" i="10"/>
  <c r="E389" i="10"/>
  <c r="F389" i="10"/>
  <c r="E390" i="10"/>
  <c r="F390" i="10"/>
  <c r="E391" i="10"/>
  <c r="F391" i="10"/>
  <c r="E392" i="10"/>
  <c r="F392" i="10"/>
  <c r="E393" i="10"/>
  <c r="F393" i="10"/>
  <c r="E394" i="10"/>
  <c r="F394" i="10"/>
  <c r="E395" i="10"/>
  <c r="F395" i="10"/>
  <c r="E396" i="10"/>
  <c r="F396" i="10"/>
  <c r="E397" i="10"/>
  <c r="F397" i="10"/>
  <c r="E398" i="10"/>
  <c r="F398" i="10"/>
  <c r="E399" i="10"/>
  <c r="F399" i="10"/>
  <c r="E400" i="10"/>
  <c r="F400" i="10"/>
  <c r="E401" i="10"/>
  <c r="F401" i="10"/>
  <c r="E402" i="10"/>
  <c r="F402" i="10"/>
  <c r="E403" i="10"/>
  <c r="F403" i="10"/>
  <c r="E404" i="10"/>
  <c r="F404" i="10"/>
  <c r="E405" i="10"/>
  <c r="F405" i="10"/>
  <c r="E406" i="10"/>
  <c r="F406" i="10"/>
  <c r="E407" i="10"/>
  <c r="F407" i="10"/>
  <c r="E408" i="10"/>
  <c r="F408" i="10"/>
  <c r="E409" i="10"/>
  <c r="F409" i="10"/>
  <c r="E410" i="10"/>
  <c r="F410" i="10"/>
  <c r="E411" i="10"/>
  <c r="F411" i="10"/>
  <c r="E412" i="10"/>
  <c r="F412" i="10"/>
  <c r="E413" i="10"/>
  <c r="F413" i="10"/>
  <c r="E414" i="10"/>
  <c r="F414" i="10"/>
  <c r="E415" i="10"/>
  <c r="F415" i="10"/>
  <c r="E416" i="10"/>
  <c r="F416" i="10"/>
  <c r="E417" i="10"/>
  <c r="F417" i="10"/>
  <c r="E418" i="10"/>
  <c r="F418" i="10"/>
  <c r="E419" i="10"/>
  <c r="F419" i="10"/>
  <c r="E420" i="10"/>
  <c r="F420" i="10"/>
  <c r="E421" i="10"/>
  <c r="F421" i="10"/>
  <c r="E422" i="10"/>
  <c r="F422" i="10"/>
  <c r="E423" i="10"/>
  <c r="F423" i="10"/>
  <c r="E424" i="10"/>
  <c r="F424" i="10"/>
  <c r="E425" i="10"/>
  <c r="F425" i="10"/>
  <c r="E426" i="10"/>
  <c r="F426" i="10"/>
  <c r="E427" i="10"/>
  <c r="F427" i="10"/>
  <c r="E428" i="10"/>
  <c r="F428" i="10"/>
  <c r="E429" i="10"/>
  <c r="F429" i="10"/>
  <c r="E430" i="10"/>
  <c r="F430" i="10"/>
  <c r="E431" i="10"/>
  <c r="F431" i="10"/>
  <c r="E432" i="10"/>
  <c r="F432" i="10"/>
  <c r="E433" i="10"/>
  <c r="F433" i="10"/>
  <c r="E434" i="10"/>
  <c r="F434" i="10"/>
  <c r="E435" i="10"/>
  <c r="F435" i="10"/>
  <c r="E436" i="10"/>
  <c r="F436" i="10"/>
  <c r="E437" i="10"/>
  <c r="F437" i="10"/>
  <c r="E438" i="10"/>
  <c r="F438" i="10"/>
  <c r="E439" i="10"/>
  <c r="F439" i="10"/>
  <c r="E440" i="10"/>
  <c r="F440" i="10"/>
  <c r="E441" i="10"/>
  <c r="F441" i="10"/>
  <c r="E442" i="10"/>
  <c r="F442" i="10"/>
  <c r="E443" i="10"/>
  <c r="F443" i="10"/>
  <c r="E444" i="10"/>
  <c r="F444" i="10"/>
  <c r="E445" i="10"/>
  <c r="F445" i="10"/>
  <c r="E446" i="10"/>
  <c r="F446" i="10"/>
  <c r="E447" i="10"/>
  <c r="F447" i="10"/>
  <c r="E448" i="10"/>
  <c r="F448" i="10"/>
  <c r="E449" i="10"/>
  <c r="F449" i="10"/>
  <c r="E450" i="10"/>
  <c r="F450" i="10"/>
  <c r="E451" i="10"/>
  <c r="F451" i="10"/>
  <c r="E452" i="10"/>
  <c r="F452" i="10"/>
  <c r="E453" i="10"/>
  <c r="F453" i="10"/>
  <c r="E454" i="10"/>
  <c r="F454" i="10"/>
  <c r="E455" i="10"/>
  <c r="F455" i="10"/>
  <c r="E456" i="10"/>
  <c r="F456" i="10"/>
  <c r="E457" i="10"/>
  <c r="F457" i="10"/>
  <c r="E458" i="10"/>
  <c r="F458" i="10"/>
  <c r="E459" i="10"/>
  <c r="F459" i="10"/>
  <c r="E460" i="10"/>
  <c r="F460" i="10"/>
  <c r="E461" i="10"/>
  <c r="F461" i="10"/>
  <c r="E462" i="10"/>
  <c r="F462" i="10"/>
  <c r="E463" i="10"/>
  <c r="F463" i="10"/>
  <c r="E464" i="10"/>
  <c r="F464" i="10"/>
  <c r="E465" i="10"/>
  <c r="F465" i="10"/>
  <c r="E466" i="10"/>
  <c r="F466" i="10"/>
  <c r="E467" i="10"/>
  <c r="F467" i="10"/>
  <c r="E468" i="10"/>
  <c r="F468" i="10"/>
  <c r="E469" i="10"/>
  <c r="F469" i="10"/>
  <c r="E470" i="10"/>
  <c r="F470" i="10"/>
  <c r="E471" i="10"/>
  <c r="F471" i="10"/>
  <c r="E472" i="10"/>
  <c r="F472" i="10"/>
  <c r="E473" i="10"/>
  <c r="F473" i="10"/>
  <c r="E474" i="10"/>
  <c r="F474" i="10"/>
  <c r="E475" i="10"/>
  <c r="F475" i="10"/>
  <c r="E476" i="10"/>
  <c r="F476" i="10"/>
  <c r="E477" i="10"/>
  <c r="F477" i="10"/>
  <c r="E478" i="10"/>
  <c r="F478" i="10"/>
  <c r="E479" i="10"/>
  <c r="F479" i="10"/>
  <c r="E480" i="10"/>
  <c r="F480" i="10"/>
  <c r="E481" i="10"/>
  <c r="F481" i="10"/>
  <c r="E482" i="10"/>
  <c r="F482" i="10"/>
  <c r="E483" i="10"/>
  <c r="F483" i="10"/>
  <c r="E484" i="10"/>
  <c r="F484" i="10"/>
  <c r="E485" i="10"/>
  <c r="F485" i="10"/>
  <c r="E486" i="10"/>
  <c r="F486" i="10"/>
  <c r="E487" i="10"/>
  <c r="F487" i="10"/>
  <c r="E488" i="10"/>
  <c r="F488" i="10"/>
  <c r="E489" i="10"/>
  <c r="F489" i="10"/>
  <c r="E490" i="10"/>
  <c r="F490" i="10"/>
  <c r="E491" i="10"/>
  <c r="F491" i="10"/>
  <c r="E492" i="10"/>
  <c r="F492" i="10"/>
  <c r="E493" i="10"/>
  <c r="F493" i="10"/>
  <c r="E494" i="10"/>
  <c r="F494" i="10"/>
  <c r="E495" i="10"/>
  <c r="F495" i="10"/>
  <c r="E496" i="10"/>
  <c r="F496" i="10"/>
  <c r="E497" i="10"/>
  <c r="F497" i="10"/>
  <c r="E498" i="10"/>
  <c r="F498" i="10"/>
  <c r="E499" i="10"/>
  <c r="F499" i="10"/>
  <c r="E500" i="10"/>
  <c r="F500" i="10"/>
  <c r="E501" i="10"/>
  <c r="F501" i="10"/>
  <c r="E502" i="10"/>
  <c r="F502" i="10"/>
  <c r="E6" i="11"/>
  <c r="F6" i="11"/>
  <c r="E7" i="11"/>
  <c r="F7" i="11"/>
  <c r="E8" i="11"/>
  <c r="F8" i="11"/>
  <c r="E9" i="11"/>
  <c r="F9" i="11"/>
  <c r="E10" i="11"/>
  <c r="F10" i="11"/>
  <c r="E11" i="11"/>
  <c r="F11" i="11"/>
  <c r="E12" i="11"/>
  <c r="F12" i="11"/>
  <c r="E13" i="11"/>
  <c r="F13" i="11"/>
  <c r="E14" i="11"/>
  <c r="F14" i="11"/>
  <c r="E15" i="11"/>
  <c r="F15" i="11"/>
  <c r="E16" i="11"/>
  <c r="F16" i="11"/>
  <c r="E17" i="11"/>
  <c r="F17" i="11"/>
  <c r="E18" i="11"/>
  <c r="F18" i="11"/>
  <c r="E19" i="11"/>
  <c r="F19" i="11"/>
  <c r="E20" i="11"/>
  <c r="F20" i="11"/>
  <c r="E21" i="11"/>
  <c r="F21" i="11"/>
  <c r="E22" i="11"/>
  <c r="F22" i="11"/>
  <c r="E23" i="11"/>
  <c r="F23" i="11"/>
  <c r="E24" i="11"/>
  <c r="F24" i="11"/>
  <c r="E25" i="11"/>
  <c r="F25" i="11"/>
  <c r="E26" i="11"/>
  <c r="F26" i="11"/>
  <c r="E27" i="11"/>
  <c r="F27" i="11"/>
  <c r="E28" i="11"/>
  <c r="F28" i="11"/>
  <c r="E29" i="11"/>
  <c r="F29" i="11"/>
  <c r="E30" i="11"/>
  <c r="F30" i="11"/>
  <c r="E31" i="11"/>
  <c r="F31" i="11"/>
  <c r="E32" i="11"/>
  <c r="F32" i="11"/>
  <c r="E33" i="11"/>
  <c r="F33" i="11"/>
  <c r="E34" i="11"/>
  <c r="F34" i="11"/>
  <c r="E35" i="11"/>
  <c r="F35" i="11"/>
  <c r="E36" i="11"/>
  <c r="F36" i="11"/>
  <c r="E37" i="11"/>
  <c r="F37" i="11"/>
  <c r="E38" i="11"/>
  <c r="F38" i="11"/>
  <c r="E39" i="11"/>
  <c r="F39" i="11"/>
  <c r="E40" i="11"/>
  <c r="F40" i="11"/>
  <c r="E41" i="11"/>
  <c r="F41" i="11"/>
  <c r="E42" i="11"/>
  <c r="F42" i="11"/>
  <c r="E43" i="11"/>
  <c r="F43" i="11"/>
  <c r="E44" i="11"/>
  <c r="F44" i="11"/>
  <c r="E45" i="11"/>
  <c r="F45" i="11"/>
  <c r="E46" i="11"/>
  <c r="F46" i="11"/>
  <c r="E47" i="11"/>
  <c r="F47" i="11"/>
  <c r="E48" i="11"/>
  <c r="F48" i="11"/>
  <c r="E49" i="11"/>
  <c r="F49" i="11"/>
  <c r="E50" i="11"/>
  <c r="F50" i="11"/>
  <c r="E51" i="11"/>
  <c r="F51" i="11"/>
  <c r="E52" i="11"/>
  <c r="F52" i="11"/>
  <c r="E53" i="11"/>
  <c r="F53" i="11"/>
  <c r="E54" i="11"/>
  <c r="F54" i="11"/>
  <c r="E55" i="11"/>
  <c r="F55" i="11"/>
  <c r="E56" i="11"/>
  <c r="F56" i="11"/>
  <c r="E57" i="11"/>
  <c r="F57" i="11"/>
  <c r="E58" i="11"/>
  <c r="F58" i="11"/>
  <c r="E59" i="11"/>
  <c r="F59" i="11"/>
  <c r="E60" i="11"/>
  <c r="F60" i="11"/>
  <c r="E61" i="11"/>
  <c r="F61" i="11"/>
  <c r="E62" i="11"/>
  <c r="F62" i="11"/>
  <c r="E63" i="11"/>
  <c r="F63" i="11"/>
  <c r="E64" i="11"/>
  <c r="F64" i="11"/>
  <c r="E65" i="11"/>
  <c r="F65" i="11"/>
  <c r="E66" i="11"/>
  <c r="F66" i="11"/>
  <c r="E67" i="11"/>
  <c r="F67" i="11"/>
  <c r="E68" i="11"/>
  <c r="F68" i="11"/>
  <c r="E69" i="11"/>
  <c r="F69" i="11"/>
  <c r="E70" i="11"/>
  <c r="F70" i="11"/>
  <c r="E71" i="11"/>
  <c r="F71" i="11"/>
  <c r="E72" i="11"/>
  <c r="F72" i="11"/>
  <c r="E73" i="11"/>
  <c r="F73" i="11"/>
  <c r="E74" i="11"/>
  <c r="F74" i="11"/>
  <c r="E75" i="11"/>
  <c r="F75" i="11"/>
  <c r="E76" i="11"/>
  <c r="F76" i="11"/>
  <c r="E77" i="11"/>
  <c r="F77" i="11"/>
  <c r="E78" i="11"/>
  <c r="F78" i="11"/>
  <c r="E79" i="11"/>
  <c r="F79" i="11"/>
  <c r="E80" i="11"/>
  <c r="F80" i="11"/>
  <c r="E81" i="11"/>
  <c r="F81" i="11"/>
  <c r="E82" i="11"/>
  <c r="F82" i="11"/>
  <c r="E83" i="11"/>
  <c r="F83" i="11"/>
  <c r="E84" i="11"/>
  <c r="F84" i="11"/>
  <c r="E85" i="11"/>
  <c r="F85" i="11"/>
  <c r="E86" i="11"/>
  <c r="F86" i="11"/>
  <c r="E87" i="11"/>
  <c r="F87" i="11"/>
  <c r="E88" i="11"/>
  <c r="F88" i="11"/>
  <c r="E89" i="11"/>
  <c r="F89" i="11"/>
  <c r="E90" i="11"/>
  <c r="F90" i="11"/>
  <c r="E91" i="11"/>
  <c r="F91" i="11"/>
  <c r="E92" i="11"/>
  <c r="F92" i="11"/>
  <c r="E93" i="11"/>
  <c r="F93" i="11"/>
  <c r="E94" i="11"/>
  <c r="F94" i="11"/>
  <c r="E95" i="11"/>
  <c r="F95" i="11"/>
  <c r="E96" i="11"/>
  <c r="F96" i="11"/>
  <c r="E97" i="11"/>
  <c r="F97" i="11"/>
  <c r="E98" i="11"/>
  <c r="F98" i="11"/>
  <c r="E99" i="11"/>
  <c r="F99" i="11"/>
  <c r="E100" i="11"/>
  <c r="F100" i="11"/>
  <c r="E101" i="11"/>
  <c r="F101" i="11"/>
  <c r="E102" i="11"/>
  <c r="F102" i="11"/>
  <c r="E103" i="11"/>
  <c r="F103" i="11"/>
  <c r="E104" i="11"/>
  <c r="F104" i="11"/>
  <c r="E105" i="11"/>
  <c r="F105" i="11"/>
  <c r="E106" i="11"/>
  <c r="F106" i="11"/>
  <c r="E107" i="11"/>
  <c r="F107" i="11"/>
  <c r="E108" i="11"/>
  <c r="F108" i="11"/>
  <c r="E109" i="11"/>
  <c r="F109" i="11"/>
  <c r="E110" i="11"/>
  <c r="F110" i="11"/>
  <c r="E111" i="11"/>
  <c r="F111" i="11"/>
  <c r="E112" i="11"/>
  <c r="F112" i="11"/>
  <c r="E113" i="11"/>
  <c r="F113" i="11"/>
  <c r="E114" i="11"/>
  <c r="F114" i="11"/>
  <c r="E115" i="11"/>
  <c r="F115" i="11"/>
  <c r="E116" i="11"/>
  <c r="F116" i="11"/>
  <c r="E117" i="11"/>
  <c r="F117" i="11"/>
  <c r="E118" i="11"/>
  <c r="F118" i="11"/>
  <c r="E119" i="11"/>
  <c r="F119" i="11"/>
  <c r="E120" i="11"/>
  <c r="F120" i="11"/>
  <c r="E121" i="11"/>
  <c r="F121" i="11"/>
  <c r="E122" i="11"/>
  <c r="F122" i="11"/>
  <c r="E123" i="11"/>
  <c r="F123" i="11"/>
  <c r="E124" i="11"/>
  <c r="F124" i="11"/>
  <c r="E125" i="11"/>
  <c r="F125" i="11"/>
  <c r="E126" i="11"/>
  <c r="F126" i="11"/>
  <c r="E127" i="11"/>
  <c r="F127" i="11"/>
  <c r="E128" i="11"/>
  <c r="F128" i="11"/>
  <c r="E129" i="11"/>
  <c r="F129" i="11"/>
  <c r="E130" i="11"/>
  <c r="F130" i="11"/>
  <c r="E131" i="11"/>
  <c r="F131" i="11"/>
  <c r="E132" i="11"/>
  <c r="F132" i="11"/>
  <c r="E133" i="11"/>
  <c r="F133" i="11"/>
  <c r="E134" i="11"/>
  <c r="F134" i="11"/>
  <c r="E135" i="11"/>
  <c r="F135" i="11"/>
  <c r="E136" i="11"/>
  <c r="F136" i="11"/>
  <c r="E137" i="11"/>
  <c r="F137" i="11"/>
  <c r="E138" i="11"/>
  <c r="F138" i="11"/>
  <c r="E139" i="11"/>
  <c r="F139" i="11"/>
  <c r="E140" i="11"/>
  <c r="F140" i="11"/>
  <c r="E141" i="11"/>
  <c r="F141" i="11"/>
  <c r="E142" i="11"/>
  <c r="F142" i="11"/>
  <c r="E143" i="11"/>
  <c r="F143" i="11"/>
  <c r="E144" i="11"/>
  <c r="F144" i="11"/>
  <c r="E145" i="11"/>
  <c r="F145" i="11"/>
  <c r="E146" i="11"/>
  <c r="F146" i="11"/>
  <c r="E147" i="11"/>
  <c r="F147" i="11"/>
  <c r="E148" i="11"/>
  <c r="F148" i="11"/>
  <c r="E149" i="11"/>
  <c r="F149" i="11"/>
  <c r="E150" i="11"/>
  <c r="F150" i="11"/>
  <c r="E151" i="11"/>
  <c r="F151" i="11"/>
  <c r="E152" i="11"/>
  <c r="F152" i="11"/>
  <c r="E153" i="11"/>
  <c r="F153" i="11"/>
  <c r="E154" i="11"/>
  <c r="F154" i="11"/>
  <c r="E155" i="11"/>
  <c r="F155" i="11"/>
  <c r="E156" i="11"/>
  <c r="F156" i="11"/>
  <c r="E157" i="11"/>
  <c r="F157" i="11"/>
  <c r="E158" i="11"/>
  <c r="F158" i="11"/>
  <c r="E159" i="11"/>
  <c r="F159" i="11"/>
  <c r="E160" i="11"/>
  <c r="F160" i="11"/>
  <c r="E161" i="11"/>
  <c r="F161" i="11"/>
  <c r="E162" i="11"/>
  <c r="F162" i="11"/>
  <c r="E163" i="11"/>
  <c r="F163" i="11"/>
  <c r="E164" i="11"/>
  <c r="F164" i="11"/>
  <c r="E165" i="11"/>
  <c r="F165" i="11"/>
  <c r="E166" i="11"/>
  <c r="F166" i="11"/>
  <c r="E167" i="11"/>
  <c r="F167" i="11"/>
  <c r="E168" i="11"/>
  <c r="F168" i="11"/>
  <c r="E169" i="11"/>
  <c r="F169" i="11"/>
  <c r="E170" i="11"/>
  <c r="F170" i="11"/>
  <c r="E171" i="11"/>
  <c r="F171" i="11"/>
  <c r="E172" i="11"/>
  <c r="F172" i="11"/>
  <c r="E173" i="11"/>
  <c r="F173" i="11"/>
  <c r="E174" i="11"/>
  <c r="F174" i="11"/>
  <c r="E175" i="11"/>
  <c r="F175" i="11"/>
  <c r="E176" i="11"/>
  <c r="F176" i="11"/>
  <c r="E177" i="11"/>
  <c r="F177" i="11"/>
  <c r="E178" i="11"/>
  <c r="F178" i="11"/>
  <c r="E179" i="11"/>
  <c r="F179" i="11"/>
  <c r="E180" i="11"/>
  <c r="F180" i="11"/>
  <c r="E181" i="11"/>
  <c r="F181" i="11"/>
  <c r="E182" i="11"/>
  <c r="F182" i="11"/>
  <c r="E183" i="11"/>
  <c r="F183" i="11"/>
  <c r="E184" i="11"/>
  <c r="F184" i="11"/>
  <c r="E185" i="11"/>
  <c r="F185" i="11"/>
  <c r="E186" i="11"/>
  <c r="F186" i="11"/>
  <c r="E187" i="11"/>
  <c r="F187" i="11"/>
  <c r="E188" i="11"/>
  <c r="F188" i="11"/>
  <c r="E189" i="11"/>
  <c r="F189" i="11"/>
  <c r="E190" i="11"/>
  <c r="F190" i="11"/>
  <c r="E191" i="11"/>
  <c r="F191" i="11"/>
  <c r="E192" i="11"/>
  <c r="F192" i="11"/>
  <c r="E193" i="11"/>
  <c r="F193" i="11"/>
  <c r="E194" i="11"/>
  <c r="F194" i="11"/>
  <c r="E195" i="11"/>
  <c r="F195" i="11"/>
  <c r="E196" i="11"/>
  <c r="F196" i="11"/>
  <c r="E197" i="11"/>
  <c r="F197" i="11"/>
  <c r="E198" i="11"/>
  <c r="F198" i="11"/>
  <c r="E199" i="11"/>
  <c r="F199" i="11"/>
  <c r="E200" i="11"/>
  <c r="F200" i="11"/>
  <c r="E201" i="11"/>
  <c r="F201" i="11"/>
  <c r="E202" i="11"/>
  <c r="F202" i="11"/>
  <c r="E203" i="11"/>
  <c r="F203" i="11"/>
  <c r="E204" i="11"/>
  <c r="F204" i="11"/>
  <c r="E205" i="11"/>
  <c r="F205" i="11"/>
  <c r="E206" i="11"/>
  <c r="F206" i="11"/>
  <c r="E207" i="11"/>
  <c r="F207" i="11"/>
  <c r="E208" i="11"/>
  <c r="F208" i="11"/>
  <c r="E209" i="11"/>
  <c r="F209" i="11"/>
  <c r="E210" i="11"/>
  <c r="F210" i="11"/>
  <c r="E211" i="11"/>
  <c r="F211" i="11"/>
  <c r="E212" i="11"/>
  <c r="F212" i="11"/>
  <c r="E213" i="11"/>
  <c r="F213" i="11"/>
  <c r="E214" i="11"/>
  <c r="F214" i="11"/>
  <c r="E215" i="11"/>
  <c r="F215" i="11"/>
  <c r="E216" i="11"/>
  <c r="F216" i="11"/>
  <c r="E217" i="11"/>
  <c r="F217" i="11"/>
  <c r="E218" i="11"/>
  <c r="F218" i="11"/>
  <c r="E219" i="11"/>
  <c r="F219" i="11"/>
  <c r="E220" i="11"/>
  <c r="F220" i="11"/>
  <c r="E221" i="11"/>
  <c r="F221" i="11"/>
  <c r="E222" i="11"/>
  <c r="F222" i="11"/>
  <c r="E223" i="11"/>
  <c r="F223" i="11"/>
  <c r="E224" i="11"/>
  <c r="F224" i="11"/>
  <c r="E225" i="11"/>
  <c r="F225" i="11"/>
  <c r="E226" i="11"/>
  <c r="F226" i="11"/>
  <c r="E227" i="11"/>
  <c r="F227" i="11"/>
  <c r="E228" i="11"/>
  <c r="F228" i="11"/>
  <c r="E229" i="11"/>
  <c r="F229" i="11"/>
  <c r="E230" i="11"/>
  <c r="F230" i="11"/>
  <c r="E231" i="11"/>
  <c r="F231" i="11"/>
  <c r="E232" i="11"/>
  <c r="F232" i="11"/>
  <c r="E233" i="11"/>
  <c r="F233" i="11"/>
  <c r="E234" i="11"/>
  <c r="F234" i="11"/>
  <c r="E235" i="11"/>
  <c r="F235" i="11"/>
  <c r="E236" i="11"/>
  <c r="F236" i="11"/>
  <c r="E237" i="11"/>
  <c r="F237" i="11"/>
  <c r="E238" i="11"/>
  <c r="F238" i="11"/>
  <c r="E239" i="11"/>
  <c r="F239" i="11"/>
  <c r="E240" i="11"/>
  <c r="F240" i="11"/>
  <c r="E241" i="11"/>
  <c r="F241" i="11"/>
  <c r="E242" i="11"/>
  <c r="F242" i="11"/>
  <c r="E243" i="11"/>
  <c r="F243" i="11"/>
  <c r="E244" i="11"/>
  <c r="F244" i="11"/>
  <c r="E245" i="11"/>
  <c r="F245" i="11"/>
  <c r="E246" i="11"/>
  <c r="F246" i="11"/>
  <c r="E247" i="11"/>
  <c r="F247" i="11"/>
  <c r="E248" i="11"/>
  <c r="F248" i="11"/>
  <c r="E249" i="11"/>
  <c r="F249" i="11"/>
  <c r="E250" i="11"/>
  <c r="F250" i="11"/>
  <c r="E251" i="11"/>
  <c r="F251" i="11"/>
  <c r="E252" i="11"/>
  <c r="F252" i="11"/>
  <c r="E253" i="11"/>
  <c r="F253" i="11"/>
  <c r="E254" i="11"/>
  <c r="F254" i="11"/>
  <c r="E255" i="11"/>
  <c r="F255" i="11"/>
  <c r="E256" i="11"/>
  <c r="F256" i="11"/>
  <c r="E257" i="11"/>
  <c r="F257" i="11"/>
  <c r="E258" i="11"/>
  <c r="F258" i="11"/>
  <c r="E259" i="11"/>
  <c r="F259" i="11"/>
  <c r="E260" i="11"/>
  <c r="F260" i="11"/>
  <c r="E261" i="11"/>
  <c r="F261" i="11"/>
  <c r="E262" i="11"/>
  <c r="F262" i="11"/>
  <c r="E263" i="11"/>
  <c r="F263" i="11"/>
  <c r="E264" i="11"/>
  <c r="F264" i="11"/>
  <c r="E265" i="11"/>
  <c r="F265" i="11"/>
  <c r="E266" i="11"/>
  <c r="F266" i="11"/>
  <c r="E267" i="11"/>
  <c r="F267" i="11"/>
  <c r="E268" i="11"/>
  <c r="F268" i="11"/>
  <c r="E269" i="11"/>
  <c r="F269" i="11"/>
  <c r="E270" i="11"/>
  <c r="F270" i="11"/>
  <c r="E271" i="11"/>
  <c r="F271" i="11"/>
  <c r="E272" i="11"/>
  <c r="F272" i="11"/>
  <c r="E273" i="11"/>
  <c r="F273" i="11"/>
  <c r="E274" i="11"/>
  <c r="F274" i="11"/>
  <c r="E275" i="11"/>
  <c r="F275" i="11"/>
  <c r="E276" i="11"/>
  <c r="F276" i="11"/>
  <c r="E277" i="11"/>
  <c r="F277" i="11"/>
  <c r="E278" i="11"/>
  <c r="F278" i="11"/>
  <c r="E279" i="11"/>
  <c r="F279" i="11"/>
  <c r="E280" i="11"/>
  <c r="F280" i="11"/>
  <c r="E281" i="11"/>
  <c r="F281" i="11"/>
  <c r="E282" i="11"/>
  <c r="F282" i="11"/>
  <c r="E283" i="11"/>
  <c r="F283" i="11"/>
  <c r="E284" i="11"/>
  <c r="F284" i="11"/>
  <c r="E285" i="11"/>
  <c r="F285" i="11"/>
  <c r="E286" i="11"/>
  <c r="F286" i="11"/>
  <c r="E287" i="11"/>
  <c r="F287" i="11"/>
  <c r="E288" i="11"/>
  <c r="F288" i="11"/>
  <c r="E289" i="11"/>
  <c r="F289" i="11"/>
  <c r="E290" i="11"/>
  <c r="F290" i="11"/>
  <c r="E291" i="11"/>
  <c r="F291" i="11"/>
  <c r="E292" i="11"/>
  <c r="F292" i="11"/>
  <c r="E293" i="11"/>
  <c r="F293" i="11"/>
  <c r="E294" i="11"/>
  <c r="F294" i="11"/>
  <c r="E295" i="11"/>
  <c r="F295" i="11"/>
  <c r="E296" i="11"/>
  <c r="F296" i="11"/>
  <c r="E297" i="11"/>
  <c r="F297" i="11"/>
  <c r="E298" i="11"/>
  <c r="F298" i="11"/>
  <c r="E299" i="11"/>
  <c r="F299" i="11"/>
  <c r="E300" i="11"/>
  <c r="F300" i="11"/>
  <c r="E301" i="11"/>
  <c r="F301" i="11"/>
  <c r="E302" i="11"/>
  <c r="F302" i="11"/>
  <c r="E303" i="11"/>
  <c r="F303" i="11"/>
  <c r="E304" i="11"/>
  <c r="F304" i="11"/>
  <c r="E305" i="11"/>
  <c r="F305" i="11"/>
  <c r="E306" i="11"/>
  <c r="F306" i="11"/>
  <c r="E307" i="11"/>
  <c r="F307" i="11"/>
  <c r="E308" i="11"/>
  <c r="F308" i="11"/>
  <c r="E309" i="11"/>
  <c r="F309" i="11"/>
  <c r="E310" i="11"/>
  <c r="F310" i="11"/>
  <c r="E311" i="11"/>
  <c r="F311" i="11"/>
  <c r="E312" i="11"/>
  <c r="F312" i="11"/>
  <c r="E313" i="11"/>
  <c r="F313" i="11"/>
  <c r="E314" i="11"/>
  <c r="F314" i="11"/>
  <c r="E315" i="11"/>
  <c r="F315" i="11"/>
  <c r="E316" i="11"/>
  <c r="F316" i="11"/>
  <c r="E317" i="11"/>
  <c r="F317" i="11"/>
  <c r="E318" i="11"/>
  <c r="F318" i="11"/>
  <c r="E319" i="11"/>
  <c r="F319" i="11"/>
  <c r="E320" i="11"/>
  <c r="F320" i="11"/>
  <c r="E321" i="11"/>
  <c r="F321" i="11"/>
  <c r="E322" i="11"/>
  <c r="F322" i="11"/>
  <c r="E323" i="11"/>
  <c r="F323" i="11"/>
  <c r="E324" i="11"/>
  <c r="F324" i="11"/>
  <c r="E325" i="11"/>
  <c r="F325" i="11"/>
  <c r="E326" i="11"/>
  <c r="F326" i="11"/>
  <c r="E327" i="11"/>
  <c r="F327" i="11"/>
  <c r="E328" i="11"/>
  <c r="F328" i="11"/>
  <c r="E329" i="11"/>
  <c r="F329" i="11"/>
  <c r="E330" i="11"/>
  <c r="F330" i="11"/>
  <c r="E331" i="11"/>
  <c r="F331" i="11"/>
  <c r="E332" i="11"/>
  <c r="F332" i="11"/>
  <c r="E333" i="11"/>
  <c r="F333" i="11"/>
  <c r="E334" i="11"/>
  <c r="F334" i="11"/>
  <c r="E335" i="11"/>
  <c r="F335" i="11"/>
  <c r="E336" i="11"/>
  <c r="F336" i="11"/>
  <c r="E337" i="11"/>
  <c r="F337" i="11"/>
  <c r="E338" i="11"/>
  <c r="F338" i="11"/>
  <c r="E339" i="11"/>
  <c r="F339" i="11"/>
  <c r="E340" i="11"/>
  <c r="F340" i="11"/>
  <c r="E341" i="11"/>
  <c r="F341" i="11"/>
  <c r="E342" i="11"/>
  <c r="F342" i="11"/>
  <c r="E343" i="11"/>
  <c r="F343" i="11"/>
  <c r="E344" i="11"/>
  <c r="F344" i="11"/>
  <c r="E345" i="11"/>
  <c r="F345" i="11"/>
  <c r="E346" i="11"/>
  <c r="F346" i="11"/>
  <c r="E347" i="11"/>
  <c r="F347" i="11"/>
  <c r="E348" i="11"/>
  <c r="F348" i="11"/>
  <c r="E349" i="11"/>
  <c r="F349" i="11"/>
  <c r="E350" i="11"/>
  <c r="F350" i="11"/>
  <c r="E351" i="11"/>
  <c r="F351" i="11"/>
  <c r="E352" i="11"/>
  <c r="F352" i="11"/>
  <c r="E353" i="11"/>
  <c r="F353" i="11"/>
  <c r="E354" i="11"/>
  <c r="F354" i="11"/>
  <c r="E355" i="11"/>
  <c r="F355" i="11"/>
  <c r="E356" i="11"/>
  <c r="F356" i="11"/>
  <c r="E357" i="11"/>
  <c r="F357" i="11"/>
  <c r="E358" i="11"/>
  <c r="F358" i="11"/>
  <c r="E359" i="11"/>
  <c r="F359" i="11"/>
  <c r="E360" i="11"/>
  <c r="F360" i="11"/>
  <c r="E361" i="11"/>
  <c r="F361" i="11"/>
  <c r="E362" i="11"/>
  <c r="F362" i="11"/>
  <c r="E363" i="11"/>
  <c r="F363" i="11"/>
  <c r="E364" i="11"/>
  <c r="F364" i="11"/>
  <c r="E365" i="11"/>
  <c r="F365" i="11"/>
  <c r="E366" i="11"/>
  <c r="F366" i="11"/>
  <c r="E367" i="11"/>
  <c r="F367" i="11"/>
  <c r="E368" i="11"/>
  <c r="F368" i="11"/>
  <c r="E369" i="11"/>
  <c r="F369" i="11"/>
  <c r="E370" i="11"/>
  <c r="F370" i="11"/>
  <c r="E371" i="11"/>
  <c r="F371" i="11"/>
  <c r="E372" i="11"/>
  <c r="F372" i="11"/>
  <c r="E373" i="11"/>
  <c r="F373" i="11"/>
  <c r="E374" i="11"/>
  <c r="F374" i="11"/>
  <c r="E375" i="11"/>
  <c r="F375" i="11"/>
  <c r="E376" i="11"/>
  <c r="F376" i="11"/>
  <c r="E377" i="11"/>
  <c r="F377" i="11"/>
  <c r="E378" i="11"/>
  <c r="F378" i="11"/>
  <c r="E379" i="11"/>
  <c r="F379" i="11"/>
  <c r="E380" i="11"/>
  <c r="F380" i="11"/>
  <c r="E381" i="11"/>
  <c r="F381" i="11"/>
  <c r="E382" i="11"/>
  <c r="F382" i="11"/>
  <c r="E383" i="11"/>
  <c r="F383" i="11"/>
  <c r="E384" i="11"/>
  <c r="F384" i="11"/>
  <c r="E385" i="11"/>
  <c r="F385" i="11"/>
  <c r="E386" i="11"/>
  <c r="F386" i="11"/>
  <c r="E387" i="11"/>
  <c r="F387" i="11"/>
  <c r="E388" i="11"/>
  <c r="F388" i="11"/>
  <c r="E389" i="11"/>
  <c r="F389" i="11"/>
  <c r="E390" i="11"/>
  <c r="F390" i="11"/>
  <c r="E391" i="11"/>
  <c r="F391" i="11"/>
  <c r="E392" i="11"/>
  <c r="F392" i="11"/>
  <c r="E393" i="11"/>
  <c r="F393" i="11"/>
  <c r="E394" i="11"/>
  <c r="F394" i="11"/>
  <c r="E395" i="11"/>
  <c r="F395" i="11"/>
  <c r="E396" i="11"/>
  <c r="F396" i="11"/>
  <c r="E397" i="11"/>
  <c r="F397" i="11"/>
  <c r="E398" i="11"/>
  <c r="F398" i="11"/>
  <c r="E399" i="11"/>
  <c r="F399" i="11"/>
  <c r="E400" i="11"/>
  <c r="F400" i="11"/>
  <c r="E401" i="11"/>
  <c r="F401" i="11"/>
  <c r="E402" i="11"/>
  <c r="F402" i="11"/>
  <c r="E403" i="11"/>
  <c r="F403" i="11"/>
  <c r="E404" i="11"/>
  <c r="F404" i="11"/>
  <c r="E405" i="11"/>
  <c r="F405" i="11"/>
  <c r="E406" i="11"/>
  <c r="F406" i="11"/>
  <c r="E407" i="11"/>
  <c r="F407" i="11"/>
  <c r="E408" i="11"/>
  <c r="F408" i="11"/>
  <c r="E409" i="11"/>
  <c r="F409" i="11"/>
  <c r="E410" i="11"/>
  <c r="F410" i="11"/>
  <c r="E411" i="11"/>
  <c r="F411" i="11"/>
  <c r="E412" i="11"/>
  <c r="F412" i="11"/>
  <c r="E413" i="11"/>
  <c r="F413" i="11"/>
  <c r="E414" i="11"/>
  <c r="F414" i="11"/>
  <c r="E415" i="11"/>
  <c r="F415" i="11"/>
  <c r="E416" i="11"/>
  <c r="F416" i="11"/>
  <c r="E417" i="11"/>
  <c r="F417" i="11"/>
  <c r="E418" i="11"/>
  <c r="F418" i="11"/>
  <c r="E419" i="11"/>
  <c r="F419" i="11"/>
  <c r="E420" i="11"/>
  <c r="F420" i="11"/>
  <c r="E421" i="11"/>
  <c r="F421" i="11"/>
  <c r="E422" i="11"/>
  <c r="F422" i="11"/>
  <c r="E423" i="11"/>
  <c r="F423" i="11"/>
  <c r="E424" i="11"/>
  <c r="F424" i="11"/>
  <c r="E425" i="11"/>
  <c r="F425" i="11"/>
  <c r="E426" i="11"/>
  <c r="F426" i="11"/>
  <c r="E427" i="11"/>
  <c r="F427" i="11"/>
  <c r="E428" i="11"/>
  <c r="F428" i="11"/>
  <c r="E429" i="11"/>
  <c r="F429" i="11"/>
  <c r="E430" i="11"/>
  <c r="F430" i="11"/>
  <c r="E431" i="11"/>
  <c r="F431" i="11"/>
  <c r="E432" i="11"/>
  <c r="F432" i="11"/>
  <c r="E433" i="11"/>
  <c r="F433" i="11"/>
  <c r="E434" i="11"/>
  <c r="F434" i="11"/>
  <c r="E435" i="11"/>
  <c r="F435" i="11"/>
  <c r="E436" i="11"/>
  <c r="F436" i="11"/>
  <c r="E437" i="11"/>
  <c r="F437" i="11"/>
  <c r="E438" i="11"/>
  <c r="F438" i="11"/>
  <c r="E439" i="11"/>
  <c r="F439" i="11"/>
  <c r="E440" i="11"/>
  <c r="F440" i="11"/>
  <c r="E441" i="11"/>
  <c r="F441" i="11"/>
  <c r="E442" i="11"/>
  <c r="F442" i="11"/>
  <c r="E443" i="11"/>
  <c r="F443" i="11"/>
  <c r="E444" i="11"/>
  <c r="F444" i="11"/>
  <c r="E445" i="11"/>
  <c r="F445" i="11"/>
  <c r="E446" i="11"/>
  <c r="F446" i="11"/>
  <c r="E447" i="11"/>
  <c r="F447" i="11"/>
  <c r="E448" i="11"/>
  <c r="F448" i="11"/>
  <c r="E449" i="11"/>
  <c r="F449" i="11"/>
  <c r="E450" i="11"/>
  <c r="F450" i="11"/>
  <c r="E451" i="11"/>
  <c r="F451" i="11"/>
  <c r="E452" i="11"/>
  <c r="F452" i="11"/>
  <c r="E453" i="11"/>
  <c r="F453" i="11"/>
  <c r="E454" i="11"/>
  <c r="F454" i="11"/>
  <c r="E455" i="11"/>
  <c r="F455" i="11"/>
  <c r="E456" i="11"/>
  <c r="F456" i="11"/>
  <c r="E457" i="11"/>
  <c r="F457" i="11"/>
  <c r="E458" i="11"/>
  <c r="F458" i="11"/>
  <c r="E459" i="11"/>
  <c r="F459" i="11"/>
  <c r="E460" i="11"/>
  <c r="F460" i="11"/>
  <c r="E461" i="11"/>
  <c r="F461" i="11"/>
  <c r="E462" i="11"/>
  <c r="F462" i="11"/>
  <c r="E463" i="11"/>
  <c r="F463" i="11"/>
  <c r="E464" i="11"/>
  <c r="F464" i="11"/>
  <c r="E465" i="11"/>
  <c r="F465" i="11"/>
  <c r="E466" i="11"/>
  <c r="F466" i="11"/>
  <c r="E467" i="11"/>
  <c r="F467" i="11"/>
  <c r="E468" i="11"/>
  <c r="F468" i="11"/>
  <c r="E469" i="11"/>
  <c r="F469" i="11"/>
  <c r="E470" i="11"/>
  <c r="F470" i="11"/>
  <c r="E471" i="11"/>
  <c r="F471" i="11"/>
  <c r="E472" i="11"/>
  <c r="F472" i="11"/>
  <c r="E473" i="11"/>
  <c r="F473" i="11"/>
  <c r="E474" i="11"/>
  <c r="F474" i="11"/>
  <c r="E475" i="11"/>
  <c r="F475" i="11"/>
  <c r="E476" i="11"/>
  <c r="F476" i="11"/>
  <c r="E477" i="11"/>
  <c r="F477" i="11"/>
  <c r="E478" i="11"/>
  <c r="F478" i="11"/>
  <c r="E479" i="11"/>
  <c r="F479" i="11"/>
  <c r="E480" i="11"/>
  <c r="F480" i="11"/>
  <c r="E481" i="11"/>
  <c r="F481" i="11"/>
  <c r="E482" i="11"/>
  <c r="F482" i="11"/>
  <c r="E483" i="11"/>
  <c r="F483" i="11"/>
  <c r="E484" i="11"/>
  <c r="F484" i="11"/>
  <c r="E485" i="11"/>
  <c r="F485" i="11"/>
  <c r="E486" i="11"/>
  <c r="F486" i="11"/>
  <c r="E487" i="11"/>
  <c r="F487" i="11"/>
  <c r="E488" i="11"/>
  <c r="F488" i="11"/>
  <c r="E489" i="11"/>
  <c r="F489" i="11"/>
  <c r="E490" i="11"/>
  <c r="F490" i="11"/>
  <c r="E491" i="11"/>
  <c r="F491" i="11"/>
  <c r="E492" i="11"/>
  <c r="F492" i="11"/>
  <c r="E493" i="11"/>
  <c r="F493" i="11"/>
  <c r="E494" i="11"/>
  <c r="F494" i="11"/>
  <c r="E495" i="11"/>
  <c r="F495" i="11"/>
  <c r="E496" i="11"/>
  <c r="F496" i="11"/>
  <c r="E497" i="11"/>
  <c r="F497" i="11"/>
  <c r="E498" i="11"/>
  <c r="F498" i="11"/>
  <c r="E499" i="11"/>
  <c r="F499" i="11"/>
  <c r="E500" i="11"/>
  <c r="F500" i="11"/>
  <c r="E501" i="11"/>
  <c r="F501" i="11"/>
  <c r="E502" i="11"/>
  <c r="F502" i="11"/>
  <c r="E503" i="11"/>
  <c r="F503" i="11"/>
  <c r="E504" i="11"/>
  <c r="F504" i="11"/>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8" i="9"/>
  <c r="F199" i="9"/>
  <c r="F200" i="9"/>
  <c r="F201" i="9"/>
  <c r="F202" i="9"/>
  <c r="F203" i="9"/>
  <c r="F204" i="9"/>
  <c r="F205" i="9"/>
  <c r="F206" i="9"/>
  <c r="F207" i="9"/>
  <c r="F208" i="9"/>
  <c r="F209" i="9"/>
  <c r="F210" i="9"/>
  <c r="F211" i="9"/>
  <c r="F212" i="9"/>
  <c r="F213" i="9"/>
  <c r="F214" i="9"/>
  <c r="F215" i="9"/>
  <c r="F216" i="9"/>
  <c r="F217" i="9"/>
  <c r="F218" i="9"/>
  <c r="F219" i="9"/>
  <c r="F220" i="9"/>
  <c r="F221" i="9"/>
  <c r="F222" i="9"/>
  <c r="F223" i="9"/>
  <c r="F224" i="9"/>
  <c r="F225" i="9"/>
  <c r="F226" i="9"/>
  <c r="F227" i="9"/>
  <c r="F228" i="9"/>
  <c r="F229" i="9"/>
  <c r="F230" i="9"/>
  <c r="F231" i="9"/>
  <c r="F232" i="9"/>
  <c r="F233" i="9"/>
  <c r="F234" i="9"/>
  <c r="F235" i="9"/>
  <c r="F236" i="9"/>
  <c r="F237" i="9"/>
  <c r="F238" i="9"/>
  <c r="F239" i="9"/>
  <c r="F240" i="9"/>
  <c r="F241" i="9"/>
  <c r="F242" i="9"/>
  <c r="F243" i="9"/>
  <c r="F244" i="9"/>
  <c r="F245" i="9"/>
  <c r="F246" i="9"/>
  <c r="F247" i="9"/>
  <c r="F248" i="9"/>
  <c r="F249" i="9"/>
  <c r="F250" i="9"/>
  <c r="F251" i="9"/>
  <c r="F252" i="9"/>
  <c r="F253" i="9"/>
  <c r="F254" i="9"/>
  <c r="F255" i="9"/>
  <c r="F256" i="9"/>
  <c r="F257" i="9"/>
  <c r="F258" i="9"/>
  <c r="F259" i="9"/>
  <c r="F260" i="9"/>
  <c r="F261" i="9"/>
  <c r="F262" i="9"/>
  <c r="F263" i="9"/>
  <c r="F264" i="9"/>
  <c r="F265" i="9"/>
  <c r="F266" i="9"/>
  <c r="F267" i="9"/>
  <c r="F268" i="9"/>
  <c r="F269" i="9"/>
  <c r="F270" i="9"/>
  <c r="F271" i="9"/>
  <c r="F272" i="9"/>
  <c r="F273" i="9"/>
  <c r="F274" i="9"/>
  <c r="F275" i="9"/>
  <c r="F276" i="9"/>
  <c r="F277" i="9"/>
  <c r="F278" i="9"/>
  <c r="F279" i="9"/>
  <c r="F280" i="9"/>
  <c r="F281" i="9"/>
  <c r="F282" i="9"/>
  <c r="F283" i="9"/>
  <c r="F284" i="9"/>
  <c r="F285" i="9"/>
  <c r="F286" i="9"/>
  <c r="F287" i="9"/>
  <c r="F288" i="9"/>
  <c r="F289" i="9"/>
  <c r="F290" i="9"/>
  <c r="F291" i="9"/>
  <c r="F292" i="9"/>
  <c r="F293" i="9"/>
  <c r="F294" i="9"/>
  <c r="F295" i="9"/>
  <c r="F296" i="9"/>
  <c r="F297" i="9"/>
  <c r="F298" i="9"/>
  <c r="F299" i="9"/>
  <c r="F300" i="9"/>
  <c r="F301" i="9"/>
  <c r="F302" i="9"/>
  <c r="F303" i="9"/>
  <c r="F304" i="9"/>
  <c r="F305" i="9"/>
  <c r="F306" i="9"/>
  <c r="F307" i="9"/>
  <c r="F308" i="9"/>
  <c r="F309" i="9"/>
  <c r="F310" i="9"/>
  <c r="F311" i="9"/>
  <c r="F312" i="9"/>
  <c r="F313" i="9"/>
  <c r="F314" i="9"/>
  <c r="F315" i="9"/>
  <c r="F316" i="9"/>
  <c r="F317" i="9"/>
  <c r="F318" i="9"/>
  <c r="F319" i="9"/>
  <c r="F320" i="9"/>
  <c r="F321" i="9"/>
  <c r="F322" i="9"/>
  <c r="F323" i="9"/>
  <c r="F324" i="9"/>
  <c r="F325" i="9"/>
  <c r="F326" i="9"/>
  <c r="F327" i="9"/>
  <c r="F328" i="9"/>
  <c r="F329" i="9"/>
  <c r="F330" i="9"/>
  <c r="F331" i="9"/>
  <c r="F332" i="9"/>
  <c r="F333" i="9"/>
  <c r="F334" i="9"/>
  <c r="F335" i="9"/>
  <c r="F336" i="9"/>
  <c r="F337" i="9"/>
  <c r="F338" i="9"/>
  <c r="F339" i="9"/>
  <c r="F340" i="9"/>
  <c r="F341" i="9"/>
  <c r="F342" i="9"/>
  <c r="F343" i="9"/>
  <c r="F344" i="9"/>
  <c r="F345" i="9"/>
  <c r="F346" i="9"/>
  <c r="F347" i="9"/>
  <c r="F348" i="9"/>
  <c r="F349" i="9"/>
  <c r="F350" i="9"/>
  <c r="F351" i="9"/>
  <c r="F352" i="9"/>
  <c r="F353" i="9"/>
  <c r="F354" i="9"/>
  <c r="F355" i="9"/>
  <c r="F356" i="9"/>
  <c r="F357" i="9"/>
  <c r="F358" i="9"/>
  <c r="F359" i="9"/>
  <c r="F360" i="9"/>
  <c r="F361" i="9"/>
  <c r="F362" i="9"/>
  <c r="F363" i="9"/>
  <c r="F364" i="9"/>
  <c r="F365" i="9"/>
  <c r="F366" i="9"/>
  <c r="F367" i="9"/>
  <c r="F368" i="9"/>
  <c r="F369" i="9"/>
  <c r="F370" i="9"/>
  <c r="F371" i="9"/>
  <c r="F372" i="9"/>
  <c r="F373" i="9"/>
  <c r="F374" i="9"/>
  <c r="F375" i="9"/>
  <c r="F376" i="9"/>
  <c r="F377" i="9"/>
  <c r="F378" i="9"/>
  <c r="F379" i="9"/>
  <c r="F380" i="9"/>
  <c r="F381" i="9"/>
  <c r="F382" i="9"/>
  <c r="F383" i="9"/>
  <c r="F384" i="9"/>
  <c r="F385" i="9"/>
  <c r="F386" i="9"/>
  <c r="F387" i="9"/>
  <c r="F388" i="9"/>
  <c r="F389" i="9"/>
  <c r="F390" i="9"/>
  <c r="F391" i="9"/>
  <c r="F392" i="9"/>
  <c r="F393" i="9"/>
  <c r="F394" i="9"/>
  <c r="F395" i="9"/>
  <c r="F396" i="9"/>
  <c r="F397" i="9"/>
  <c r="F398" i="9"/>
  <c r="F399" i="9"/>
  <c r="F400" i="9"/>
  <c r="F401" i="9"/>
  <c r="F402" i="9"/>
  <c r="F403" i="9"/>
  <c r="F404" i="9"/>
  <c r="F405" i="9"/>
  <c r="F406" i="9"/>
  <c r="F407" i="9"/>
  <c r="F408" i="9"/>
  <c r="F409" i="9"/>
  <c r="F410" i="9"/>
  <c r="F411" i="9"/>
  <c r="F412" i="9"/>
  <c r="F413" i="9"/>
  <c r="F414" i="9"/>
  <c r="F415" i="9"/>
  <c r="F416" i="9"/>
  <c r="F417" i="9"/>
  <c r="F418" i="9"/>
  <c r="F419" i="9"/>
  <c r="F420" i="9"/>
  <c r="F421" i="9"/>
  <c r="F422" i="9"/>
  <c r="F423" i="9"/>
  <c r="F424" i="9"/>
  <c r="F425" i="9"/>
  <c r="F426" i="9"/>
  <c r="F427" i="9"/>
  <c r="F428" i="9"/>
  <c r="F429" i="9"/>
  <c r="F430" i="9"/>
  <c r="F431" i="9"/>
  <c r="F432" i="9"/>
  <c r="F433" i="9"/>
  <c r="F434" i="9"/>
  <c r="F435" i="9"/>
  <c r="F436" i="9"/>
  <c r="F437" i="9"/>
  <c r="F438" i="9"/>
  <c r="F439" i="9"/>
  <c r="F440" i="9"/>
  <c r="F441" i="9"/>
  <c r="F442" i="9"/>
  <c r="F443" i="9"/>
  <c r="F444" i="9"/>
  <c r="F445" i="9"/>
  <c r="F446" i="9"/>
  <c r="F447" i="9"/>
  <c r="F448" i="9"/>
  <c r="F449" i="9"/>
  <c r="F450" i="9"/>
  <c r="F451" i="9"/>
  <c r="F452" i="9"/>
  <c r="F453" i="9"/>
  <c r="F454" i="9"/>
  <c r="F455" i="9"/>
  <c r="F456" i="9"/>
  <c r="F457" i="9"/>
  <c r="F458" i="9"/>
  <c r="F459" i="9"/>
  <c r="F460" i="9"/>
  <c r="F461" i="9"/>
  <c r="F462" i="9"/>
  <c r="F463" i="9"/>
  <c r="F464" i="9"/>
  <c r="F465" i="9"/>
  <c r="F466" i="9"/>
  <c r="F467" i="9"/>
  <c r="F468" i="9"/>
  <c r="F469" i="9"/>
  <c r="F470" i="9"/>
  <c r="F471" i="9"/>
  <c r="F472" i="9"/>
  <c r="F473" i="9"/>
  <c r="F474" i="9"/>
  <c r="F475" i="9"/>
  <c r="F476" i="9"/>
  <c r="F477" i="9"/>
  <c r="F478" i="9"/>
  <c r="F479" i="9"/>
  <c r="F480" i="9"/>
  <c r="F481" i="9"/>
  <c r="F482" i="9"/>
  <c r="F483" i="9"/>
  <c r="F484" i="9"/>
  <c r="F485" i="9"/>
  <c r="F486" i="9"/>
  <c r="F487" i="9"/>
  <c r="F488" i="9"/>
  <c r="F489" i="9"/>
  <c r="F490" i="9"/>
  <c r="F491" i="9"/>
  <c r="F492" i="9"/>
  <c r="F493" i="9"/>
  <c r="F494" i="9"/>
  <c r="F495" i="9"/>
  <c r="F496" i="9"/>
  <c r="F497" i="9"/>
  <c r="F498" i="9"/>
  <c r="F499" i="9"/>
  <c r="F500" i="9"/>
  <c r="F501"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E281" i="9"/>
  <c r="E282" i="9"/>
  <c r="E283" i="9"/>
  <c r="E284" i="9"/>
  <c r="E285" i="9"/>
  <c r="E286" i="9"/>
  <c r="E287" i="9"/>
  <c r="E288" i="9"/>
  <c r="E289" i="9"/>
  <c r="E290" i="9"/>
  <c r="E291" i="9"/>
  <c r="E292" i="9"/>
  <c r="E293" i="9"/>
  <c r="E294" i="9"/>
  <c r="E295" i="9"/>
  <c r="E296" i="9"/>
  <c r="E297" i="9"/>
  <c r="E298" i="9"/>
  <c r="E299" i="9"/>
  <c r="E300" i="9"/>
  <c r="E301" i="9"/>
  <c r="E302" i="9"/>
  <c r="E303" i="9"/>
  <c r="E304" i="9"/>
  <c r="E305" i="9"/>
  <c r="E306" i="9"/>
  <c r="E307" i="9"/>
  <c r="E308" i="9"/>
  <c r="E309" i="9"/>
  <c r="E310" i="9"/>
  <c r="E311" i="9"/>
  <c r="E312" i="9"/>
  <c r="E313" i="9"/>
  <c r="E314" i="9"/>
  <c r="E315" i="9"/>
  <c r="E316" i="9"/>
  <c r="E317" i="9"/>
  <c r="E318" i="9"/>
  <c r="E319" i="9"/>
  <c r="E320" i="9"/>
  <c r="E321" i="9"/>
  <c r="E322" i="9"/>
  <c r="E323" i="9"/>
  <c r="E324" i="9"/>
  <c r="E325" i="9"/>
  <c r="E326" i="9"/>
  <c r="E327" i="9"/>
  <c r="E328" i="9"/>
  <c r="E329" i="9"/>
  <c r="E330" i="9"/>
  <c r="E331" i="9"/>
  <c r="E332" i="9"/>
  <c r="E333" i="9"/>
  <c r="E334" i="9"/>
  <c r="E335" i="9"/>
  <c r="E336" i="9"/>
  <c r="E337" i="9"/>
  <c r="E338" i="9"/>
  <c r="E339" i="9"/>
  <c r="E340" i="9"/>
  <c r="E341" i="9"/>
  <c r="E342" i="9"/>
  <c r="E343" i="9"/>
  <c r="E344" i="9"/>
  <c r="E345" i="9"/>
  <c r="E346" i="9"/>
  <c r="E347" i="9"/>
  <c r="E348" i="9"/>
  <c r="E349" i="9"/>
  <c r="E350" i="9"/>
  <c r="E351" i="9"/>
  <c r="E352" i="9"/>
  <c r="E353" i="9"/>
  <c r="E354" i="9"/>
  <c r="E355" i="9"/>
  <c r="E356" i="9"/>
  <c r="E357" i="9"/>
  <c r="E358" i="9"/>
  <c r="E359" i="9"/>
  <c r="E360" i="9"/>
  <c r="E361" i="9"/>
  <c r="E362" i="9"/>
  <c r="E363" i="9"/>
  <c r="E364" i="9"/>
  <c r="E365" i="9"/>
  <c r="E366" i="9"/>
  <c r="E367" i="9"/>
  <c r="E368" i="9"/>
  <c r="E369" i="9"/>
  <c r="E370" i="9"/>
  <c r="E371" i="9"/>
  <c r="E372" i="9"/>
  <c r="E373" i="9"/>
  <c r="E374" i="9"/>
  <c r="E375" i="9"/>
  <c r="E376" i="9"/>
  <c r="E377" i="9"/>
  <c r="E378" i="9"/>
  <c r="E379" i="9"/>
  <c r="E380" i="9"/>
  <c r="E381" i="9"/>
  <c r="E382" i="9"/>
  <c r="E383" i="9"/>
  <c r="E384" i="9"/>
  <c r="E385" i="9"/>
  <c r="E386" i="9"/>
  <c r="E387" i="9"/>
  <c r="E388" i="9"/>
  <c r="E389" i="9"/>
  <c r="E390" i="9"/>
  <c r="E391" i="9"/>
  <c r="E392" i="9"/>
  <c r="E393" i="9"/>
  <c r="E394" i="9"/>
  <c r="E395" i="9"/>
  <c r="E396" i="9"/>
  <c r="E397" i="9"/>
  <c r="E398" i="9"/>
  <c r="E399" i="9"/>
  <c r="E400" i="9"/>
  <c r="E401" i="9"/>
  <c r="E402" i="9"/>
  <c r="E403" i="9"/>
  <c r="E404" i="9"/>
  <c r="E405" i="9"/>
  <c r="E406" i="9"/>
  <c r="E407" i="9"/>
  <c r="E408" i="9"/>
  <c r="E409" i="9"/>
  <c r="E410" i="9"/>
  <c r="E411" i="9"/>
  <c r="E412" i="9"/>
  <c r="E413" i="9"/>
  <c r="E414" i="9"/>
  <c r="E415" i="9"/>
  <c r="E416" i="9"/>
  <c r="E417" i="9"/>
  <c r="E418" i="9"/>
  <c r="E419" i="9"/>
  <c r="E420" i="9"/>
  <c r="E421" i="9"/>
  <c r="E422" i="9"/>
  <c r="E423" i="9"/>
  <c r="E424" i="9"/>
  <c r="E425" i="9"/>
  <c r="E426" i="9"/>
  <c r="E427" i="9"/>
  <c r="E428" i="9"/>
  <c r="E429" i="9"/>
  <c r="E430" i="9"/>
  <c r="E431" i="9"/>
  <c r="E432" i="9"/>
  <c r="E433" i="9"/>
  <c r="E434" i="9"/>
  <c r="E435" i="9"/>
  <c r="E436" i="9"/>
  <c r="E437" i="9"/>
  <c r="E438" i="9"/>
  <c r="E439" i="9"/>
  <c r="E440" i="9"/>
  <c r="E441" i="9"/>
  <c r="E442" i="9"/>
  <c r="E443" i="9"/>
  <c r="E444" i="9"/>
  <c r="E445" i="9"/>
  <c r="E446" i="9"/>
  <c r="E447" i="9"/>
  <c r="E448" i="9"/>
  <c r="E449" i="9"/>
  <c r="E450" i="9"/>
  <c r="E451" i="9"/>
  <c r="E452" i="9"/>
  <c r="E453" i="9"/>
  <c r="E454" i="9"/>
  <c r="E455" i="9"/>
  <c r="E456" i="9"/>
  <c r="E457" i="9"/>
  <c r="E458" i="9"/>
  <c r="E459" i="9"/>
  <c r="E460" i="9"/>
  <c r="E461" i="9"/>
  <c r="E462" i="9"/>
  <c r="E463" i="9"/>
  <c r="E464" i="9"/>
  <c r="E465" i="9"/>
  <c r="E466" i="9"/>
  <c r="E467" i="9"/>
  <c r="E468" i="9"/>
  <c r="E469" i="9"/>
  <c r="E470" i="9"/>
  <c r="E471" i="9"/>
  <c r="E472" i="9"/>
  <c r="E473" i="9"/>
  <c r="E474" i="9"/>
  <c r="E475" i="9"/>
  <c r="E476" i="9"/>
  <c r="E477" i="9"/>
  <c r="E478" i="9"/>
  <c r="E479" i="9"/>
  <c r="E480" i="9"/>
  <c r="E481" i="9"/>
  <c r="E482" i="9"/>
  <c r="E483" i="9"/>
  <c r="E484" i="9"/>
  <c r="E485" i="9"/>
  <c r="E486" i="9"/>
  <c r="E487" i="9"/>
  <c r="E488" i="9"/>
  <c r="E489" i="9"/>
  <c r="E490" i="9"/>
  <c r="E491" i="9"/>
  <c r="E492" i="9"/>
  <c r="E493" i="9"/>
  <c r="E494" i="9"/>
  <c r="E495" i="9"/>
  <c r="E496" i="9"/>
  <c r="E497" i="9"/>
  <c r="E498" i="9"/>
  <c r="E499" i="9"/>
  <c r="E500" i="9"/>
  <c r="E501" i="9"/>
  <c r="E502" i="9"/>
  <c r="E503" i="9"/>
  <c r="E6" i="9"/>
  <c r="E7" i="9"/>
  <c r="E8" i="9"/>
  <c r="E9" i="9"/>
  <c r="E10" i="9"/>
  <c r="E11" i="9"/>
  <c r="E12" i="9"/>
  <c r="E13" i="9"/>
  <c r="E14" i="9"/>
  <c r="E15" i="9"/>
  <c r="E16" i="9"/>
  <c r="E17" i="9"/>
  <c r="E18" i="9"/>
  <c r="E19" i="9"/>
  <c r="E20" i="9"/>
  <c r="E21" i="9"/>
  <c r="E22" i="9"/>
  <c r="E23" i="9"/>
  <c r="E24" i="9"/>
  <c r="E25" i="9"/>
  <c r="E26" i="9"/>
  <c r="E27" i="9"/>
  <c r="E28" i="9"/>
  <c r="I44" i="11" l="1"/>
  <c r="I43" i="11"/>
  <c r="I42" i="11"/>
  <c r="I41" i="11"/>
  <c r="I40" i="11"/>
  <c r="I35" i="11"/>
  <c r="I24" i="11"/>
  <c r="I4" i="11"/>
  <c r="I44" i="8"/>
  <c r="I43" i="8"/>
  <c r="I42" i="8"/>
  <c r="I39" i="8"/>
  <c r="I38" i="8"/>
  <c r="I4" i="8"/>
  <c r="F25" i="4"/>
  <c r="I42" i="10"/>
  <c r="I38" i="10"/>
  <c r="I4" i="10"/>
  <c r="I4" i="9"/>
  <c r="I44" i="9"/>
  <c r="W135" i="4"/>
  <c r="W29" i="4"/>
  <c r="W28" i="4"/>
  <c r="W139" i="4"/>
  <c r="W138" i="4"/>
  <c r="K8" i="9"/>
  <c r="K11" i="9" s="1"/>
  <c r="W107" i="4"/>
  <c r="W137" i="4"/>
  <c r="W136" i="4"/>
  <c r="I43" i="9"/>
  <c r="I44" i="10"/>
  <c r="F502" i="9"/>
  <c r="F503" i="9"/>
  <c r="M46" i="9" l="1"/>
  <c r="M47" i="9"/>
  <c r="M3" i="9"/>
  <c r="I43" i="10"/>
  <c r="M50" i="4"/>
  <c r="I39" i="1"/>
  <c r="L61" i="1"/>
  <c r="L35" i="1"/>
  <c r="K8" i="10"/>
  <c r="K11" i="10" s="1"/>
  <c r="E3" i="10"/>
  <c r="L33" i="1"/>
  <c r="F4" i="11"/>
  <c r="F5" i="11"/>
  <c r="F4" i="9"/>
  <c r="I3" i="9" s="1"/>
  <c r="F4" i="8"/>
  <c r="F4" i="10"/>
  <c r="F5" i="10"/>
  <c r="F6" i="10"/>
  <c r="F7" i="10"/>
  <c r="F8" i="10"/>
  <c r="F9" i="10"/>
  <c r="F10" i="10"/>
  <c r="F11" i="10"/>
  <c r="E4" i="10"/>
  <c r="E5" i="10"/>
  <c r="E6" i="10"/>
  <c r="E7" i="10"/>
  <c r="E8" i="10"/>
  <c r="E9" i="10"/>
  <c r="E10" i="10"/>
  <c r="E11" i="10"/>
  <c r="E5" i="9"/>
  <c r="E4" i="8"/>
  <c r="E4" i="11"/>
  <c r="E5" i="11"/>
  <c r="E122" i="1"/>
  <c r="I124" i="1"/>
  <c r="M80" i="4"/>
  <c r="E3" i="8"/>
  <c r="I90" i="1"/>
  <c r="I20" i="1"/>
  <c r="I13" i="1"/>
  <c r="E121" i="1"/>
  <c r="E120" i="1"/>
  <c r="E119" i="1"/>
  <c r="E82" i="1"/>
  <c r="E39" i="1"/>
  <c r="I123" i="1"/>
  <c r="M52" i="4"/>
  <c r="I26" i="4"/>
  <c r="I27" i="4"/>
  <c r="I28" i="4"/>
  <c r="I29" i="4"/>
  <c r="L63" i="1"/>
  <c r="L64" i="1" s="1"/>
  <c r="I11" i="1"/>
  <c r="I12" i="1"/>
  <c r="I14" i="1"/>
  <c r="I15" i="1"/>
  <c r="I16" i="1"/>
  <c r="I17" i="1"/>
  <c r="I18" i="1"/>
  <c r="I19" i="1"/>
  <c r="I21" i="1"/>
  <c r="I22" i="1"/>
  <c r="I23" i="1"/>
  <c r="I24" i="1"/>
  <c r="I25" i="1"/>
  <c r="I26" i="1"/>
  <c r="I27" i="1"/>
  <c r="I28" i="1"/>
  <c r="I29" i="1"/>
  <c r="I30" i="1"/>
  <c r="I31" i="1"/>
  <c r="I32" i="1"/>
  <c r="I33" i="1"/>
  <c r="I34" i="1"/>
  <c r="I35" i="1"/>
  <c r="I36" i="1"/>
  <c r="I37" i="1"/>
  <c r="I38"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E14" i="1"/>
  <c r="E15" i="1"/>
  <c r="E16" i="1"/>
  <c r="E17" i="1"/>
  <c r="E18" i="1"/>
  <c r="E19" i="1"/>
  <c r="E21" i="1"/>
  <c r="E22" i="1"/>
  <c r="E23" i="1"/>
  <c r="E24" i="1"/>
  <c r="E25" i="1"/>
  <c r="E26" i="1"/>
  <c r="E27" i="1"/>
  <c r="E28" i="1"/>
  <c r="E29" i="1"/>
  <c r="E30" i="1"/>
  <c r="E31" i="1"/>
  <c r="E32" i="1"/>
  <c r="E33" i="1"/>
  <c r="E34" i="1"/>
  <c r="E35" i="1"/>
  <c r="E36" i="1"/>
  <c r="E37" i="1"/>
  <c r="E38"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L62" i="1"/>
  <c r="E3" i="11"/>
  <c r="I3" i="11" l="1"/>
  <c r="M46" i="10"/>
  <c r="H131" i="1" s="1"/>
  <c r="M47" i="10"/>
  <c r="H132" i="1" s="1"/>
  <c r="I3" i="10"/>
  <c r="K8" i="11"/>
  <c r="I12" i="10"/>
  <c r="I27" i="10"/>
  <c r="I25" i="10"/>
  <c r="I9" i="10"/>
  <c r="M53" i="4"/>
  <c r="I39" i="10"/>
  <c r="I40" i="10"/>
  <c r="I42" i="9"/>
  <c r="I38" i="9"/>
  <c r="I41" i="9"/>
  <c r="I40" i="9"/>
  <c r="I39" i="9"/>
  <c r="I30" i="10"/>
  <c r="I26" i="10"/>
  <c r="I22" i="9"/>
  <c r="I28" i="10"/>
  <c r="I13" i="9"/>
  <c r="W57" i="4"/>
  <c r="W39" i="4"/>
  <c r="W131" i="4"/>
  <c r="I33" i="9"/>
  <c r="I20" i="9"/>
  <c r="I16" i="9"/>
  <c r="I9" i="9"/>
  <c r="I35" i="10"/>
  <c r="I34" i="10"/>
  <c r="I33" i="10"/>
  <c r="I32" i="10"/>
  <c r="I23" i="10"/>
  <c r="I21" i="10"/>
  <c r="I20" i="10"/>
  <c r="I18" i="10"/>
  <c r="I17" i="10"/>
  <c r="I16" i="10"/>
  <c r="I15" i="10"/>
  <c r="I14" i="10"/>
  <c r="I13" i="10"/>
  <c r="I11" i="10"/>
  <c r="I10" i="10"/>
  <c r="I8" i="10"/>
  <c r="I7" i="10"/>
  <c r="I6" i="10"/>
  <c r="I5" i="10"/>
  <c r="I37" i="10"/>
  <c r="I36" i="10"/>
  <c r="I31" i="10"/>
  <c r="I29" i="10"/>
  <c r="I24" i="10"/>
  <c r="I22" i="10"/>
  <c r="I19" i="10"/>
  <c r="I29" i="11"/>
  <c r="I18" i="11"/>
  <c r="I19" i="11"/>
  <c r="I27" i="11"/>
  <c r="I22" i="11"/>
  <c r="I9" i="11"/>
  <c r="I21" i="11"/>
  <c r="I20" i="11"/>
  <c r="W122" i="4"/>
  <c r="W117" i="4"/>
  <c r="W114" i="4"/>
  <c r="W112" i="4"/>
  <c r="W92" i="4"/>
  <c r="W59" i="4"/>
  <c r="W50" i="4"/>
  <c r="W34" i="4"/>
  <c r="W113" i="4"/>
  <c r="W119" i="4"/>
  <c r="W98" i="4"/>
  <c r="W91" i="4"/>
  <c r="W53" i="4"/>
  <c r="M51" i="4"/>
  <c r="W118" i="4"/>
  <c r="W110" i="4"/>
  <c r="W101" i="4"/>
  <c r="W85" i="4"/>
  <c r="W81" i="4"/>
  <c r="W69" i="4"/>
  <c r="W66" i="4"/>
  <c r="W49" i="4"/>
  <c r="W42" i="4"/>
  <c r="W37" i="4"/>
  <c r="W33" i="4"/>
  <c r="W133" i="4"/>
  <c r="W90" i="4"/>
  <c r="W54" i="4"/>
  <c r="W72" i="4"/>
  <c r="W64" i="4"/>
  <c r="W96" i="4"/>
  <c r="W45" i="4"/>
  <c r="W109" i="4"/>
  <c r="W65" i="4"/>
  <c r="W99" i="4"/>
  <c r="W56" i="4"/>
  <c r="W127" i="4"/>
  <c r="W73" i="4"/>
  <c r="W74" i="4"/>
  <c r="W128" i="4"/>
  <c r="W60" i="4"/>
  <c r="W86" i="4"/>
  <c r="W71" i="4"/>
  <c r="W132" i="4"/>
  <c r="W120" i="4"/>
  <c r="W115" i="4"/>
  <c r="W111" i="4"/>
  <c r="W104" i="4"/>
  <c r="W100" i="4"/>
  <c r="W84" i="4"/>
  <c r="W79" i="4"/>
  <c r="W67" i="4"/>
  <c r="W55" i="4"/>
  <c r="W51" i="4"/>
  <c r="W47" i="4"/>
  <c r="W40" i="4"/>
  <c r="W36" i="4"/>
  <c r="W103" i="4"/>
  <c r="W83" i="4"/>
  <c r="W68" i="4"/>
  <c r="W46" i="4"/>
  <c r="W123" i="4"/>
  <c r="W105" i="4"/>
  <c r="W87" i="4"/>
  <c r="W130" i="4"/>
  <c r="W35" i="4"/>
  <c r="W97" i="4"/>
  <c r="W121" i="4"/>
  <c r="W116" i="4"/>
  <c r="W70" i="4"/>
  <c r="W125" i="4"/>
  <c r="W77" i="4"/>
  <c r="W129" i="4"/>
  <c r="W95" i="4"/>
  <c r="W44" i="4"/>
  <c r="W88" i="4"/>
  <c r="W48" i="4"/>
  <c r="W58" i="4"/>
  <c r="W124" i="4"/>
  <c r="W80" i="4"/>
  <c r="W106" i="4"/>
  <c r="W89" i="4"/>
  <c r="W41" i="4"/>
  <c r="W38" i="4"/>
  <c r="W32" i="4"/>
  <c r="W108" i="4"/>
  <c r="W52" i="4"/>
  <c r="W43" i="4"/>
  <c r="W75" i="4"/>
  <c r="W76" i="4"/>
  <c r="W63" i="4"/>
  <c r="W93" i="4"/>
  <c r="W78" i="4"/>
  <c r="W30" i="4"/>
  <c r="W82" i="4"/>
  <c r="W31" i="4"/>
  <c r="W102" i="4"/>
  <c r="W61" i="4"/>
  <c r="W62" i="4"/>
  <c r="W94" i="4"/>
  <c r="W126" i="4"/>
  <c r="W134" i="4"/>
  <c r="L34" i="1"/>
  <c r="I30" i="9"/>
  <c r="I24" i="9"/>
  <c r="I23" i="9"/>
  <c r="I17" i="9"/>
  <c r="I14" i="9"/>
  <c r="I11" i="9"/>
  <c r="I6" i="9"/>
  <c r="L36" i="1"/>
  <c r="I37" i="9"/>
  <c r="I34" i="9"/>
  <c r="I32" i="9"/>
  <c r="I31" i="9"/>
  <c r="I29" i="9"/>
  <c r="I28" i="9"/>
  <c r="I25" i="9"/>
  <c r="I19" i="9"/>
  <c r="I15" i="9"/>
  <c r="I12" i="9"/>
  <c r="I10" i="9"/>
  <c r="I8" i="9"/>
  <c r="I7" i="9"/>
  <c r="I5" i="9"/>
  <c r="I41" i="10"/>
  <c r="I39" i="11"/>
  <c r="I38" i="11"/>
  <c r="I37" i="11"/>
  <c r="I36" i="11"/>
  <c r="I34" i="11"/>
  <c r="I33" i="11"/>
  <c r="I32" i="11"/>
  <c r="I31" i="11"/>
  <c r="I30" i="11"/>
  <c r="I28" i="11"/>
  <c r="I26" i="11"/>
  <c r="I25" i="11"/>
  <c r="I23" i="11"/>
  <c r="I17" i="11"/>
  <c r="I16" i="11"/>
  <c r="I15" i="11"/>
  <c r="I14" i="11"/>
  <c r="I13" i="11"/>
  <c r="I12" i="11"/>
  <c r="I11" i="11"/>
  <c r="I10" i="11"/>
  <c r="I8" i="11"/>
  <c r="I7" i="11"/>
  <c r="I6" i="11"/>
  <c r="I5" i="11"/>
  <c r="I27" i="9"/>
  <c r="I26" i="9"/>
  <c r="I21" i="9"/>
  <c r="I18" i="9"/>
  <c r="I36" i="9"/>
  <c r="I35" i="9"/>
  <c r="I36" i="8"/>
  <c r="I32" i="8"/>
  <c r="I29" i="8"/>
  <c r="I26" i="8"/>
  <c r="I24" i="8"/>
  <c r="I22" i="8"/>
  <c r="I19" i="8"/>
  <c r="I17" i="8"/>
  <c r="I10" i="8"/>
  <c r="I20" i="8"/>
  <c r="I13" i="8"/>
  <c r="I23" i="8"/>
  <c r="I33" i="8"/>
  <c r="I16" i="8"/>
  <c r="I31" i="8"/>
  <c r="I27" i="8"/>
  <c r="I35" i="8"/>
  <c r="I6" i="8"/>
  <c r="I28" i="8"/>
  <c r="I25" i="8"/>
  <c r="I21" i="8"/>
  <c r="I18" i="8"/>
  <c r="I30" i="8"/>
  <c r="I14" i="8"/>
  <c r="I11" i="8"/>
  <c r="I41" i="8"/>
  <c r="I37" i="8"/>
  <c r="I34" i="8"/>
  <c r="I15" i="8"/>
  <c r="I12" i="8"/>
  <c r="I9" i="8"/>
  <c r="I8" i="8"/>
  <c r="I7" i="8"/>
  <c r="I5" i="8"/>
  <c r="I40" i="8"/>
  <c r="K11" i="11" l="1"/>
  <c r="M40" i="11" s="1"/>
  <c r="G140" i="4" s="1"/>
  <c r="K11" i="8"/>
  <c r="M39" i="10"/>
  <c r="M41" i="10"/>
  <c r="H126" i="1" s="1"/>
  <c r="M5" i="10"/>
  <c r="M40" i="10"/>
  <c r="H125" i="1" s="1"/>
  <c r="M3" i="11"/>
  <c r="M4" i="11"/>
  <c r="M45" i="8" l="1"/>
  <c r="M46" i="8"/>
  <c r="G131" i="1" s="1"/>
  <c r="M43" i="11"/>
  <c r="G143" i="4" s="1"/>
  <c r="M44" i="11"/>
  <c r="G144" i="4" s="1"/>
  <c r="M42" i="11"/>
  <c r="G142" i="4" s="1"/>
  <c r="M41" i="11"/>
  <c r="G141" i="4" s="1"/>
  <c r="M45" i="11"/>
  <c r="G145" i="4" s="1"/>
  <c r="M3" i="8"/>
  <c r="M45" i="10"/>
  <c r="H130" i="1" s="1"/>
  <c r="M3" i="10"/>
  <c r="M4" i="10"/>
  <c r="H89" i="1" s="1"/>
  <c r="M43" i="10"/>
  <c r="H128" i="1" s="1"/>
  <c r="M44" i="10"/>
  <c r="H129" i="1" s="1"/>
  <c r="M42" i="10"/>
  <c r="H127" i="1" s="1"/>
  <c r="M43" i="9"/>
  <c r="H143" i="4" s="1"/>
  <c r="M44" i="9"/>
  <c r="H144" i="4" s="1"/>
  <c r="M45" i="9"/>
  <c r="H145" i="4" s="1"/>
  <c r="M11" i="8"/>
  <c r="G96" i="1" s="1"/>
  <c r="M41" i="8"/>
  <c r="G126" i="1" s="1"/>
  <c r="M42" i="8"/>
  <c r="G127" i="1" s="1"/>
  <c r="M43" i="8"/>
  <c r="G128" i="1" s="1"/>
  <c r="M44" i="8"/>
  <c r="G129" i="1" s="1"/>
  <c r="G130" i="1"/>
  <c r="M18" i="8"/>
  <c r="G103" i="1" s="1"/>
  <c r="M39" i="8"/>
  <c r="G124" i="1" s="1"/>
  <c r="M10" i="8"/>
  <c r="G95" i="1" s="1"/>
  <c r="M23" i="8"/>
  <c r="G108" i="1" s="1"/>
  <c r="M33" i="8"/>
  <c r="G118" i="1" s="1"/>
  <c r="M25" i="8"/>
  <c r="G110" i="1" s="1"/>
  <c r="M7" i="8"/>
  <c r="G92" i="1" s="1"/>
  <c r="M15" i="8"/>
  <c r="G100" i="1" s="1"/>
  <c r="M17" i="8"/>
  <c r="G102" i="1" s="1"/>
  <c r="M38" i="8"/>
  <c r="G123" i="1" s="1"/>
  <c r="M24" i="8"/>
  <c r="G109" i="1" s="1"/>
  <c r="M9" i="8"/>
  <c r="G94" i="1" s="1"/>
  <c r="M22" i="8"/>
  <c r="G107" i="1" s="1"/>
  <c r="M26" i="8"/>
  <c r="G111" i="1" s="1"/>
  <c r="M34" i="8"/>
  <c r="G119" i="1" s="1"/>
  <c r="M40" i="8"/>
  <c r="G125" i="1" s="1"/>
  <c r="M14" i="8"/>
  <c r="G99" i="1" s="1"/>
  <c r="M30" i="8"/>
  <c r="G115" i="1" s="1"/>
  <c r="M8" i="8"/>
  <c r="G93" i="1" s="1"/>
  <c r="M37" i="8"/>
  <c r="G122" i="1" s="1"/>
  <c r="M29" i="8"/>
  <c r="G114" i="1" s="1"/>
  <c r="M21" i="8"/>
  <c r="G106" i="1" s="1"/>
  <c r="M13" i="8"/>
  <c r="G98" i="1" s="1"/>
  <c r="M20" i="8"/>
  <c r="G105" i="1" s="1"/>
  <c r="M28" i="8"/>
  <c r="G113" i="1" s="1"/>
  <c r="M12" i="8"/>
  <c r="G97" i="1" s="1"/>
  <c r="M35" i="8"/>
  <c r="G120" i="1" s="1"/>
  <c r="M16" i="8"/>
  <c r="G101" i="1" s="1"/>
  <c r="M27" i="8"/>
  <c r="G112" i="1" s="1"/>
  <c r="M19" i="8"/>
  <c r="G104" i="1" s="1"/>
  <c r="M31" i="8"/>
  <c r="G116" i="1" s="1"/>
  <c r="M32" i="8"/>
  <c r="G117" i="1" s="1"/>
  <c r="M36" i="8"/>
  <c r="G121" i="1" s="1"/>
  <c r="M29" i="9"/>
  <c r="H129" i="4" s="1"/>
  <c r="M18" i="10"/>
  <c r="H103" i="1" s="1"/>
  <c r="M31" i="11"/>
  <c r="G131" i="4" s="1"/>
  <c r="M13" i="10"/>
  <c r="H98" i="1" s="1"/>
  <c r="M26" i="10"/>
  <c r="H111" i="1" s="1"/>
  <c r="M7" i="11"/>
  <c r="G107" i="4" s="1"/>
  <c r="M22" i="11"/>
  <c r="G122" i="4" s="1"/>
  <c r="M30" i="11"/>
  <c r="G130" i="4" s="1"/>
  <c r="M24" i="10"/>
  <c r="H109" i="1" s="1"/>
  <c r="H90" i="1"/>
  <c r="M34" i="10"/>
  <c r="H119" i="1" s="1"/>
  <c r="M31" i="10"/>
  <c r="H116" i="1" s="1"/>
  <c r="M27" i="10"/>
  <c r="H112" i="1" s="1"/>
  <c r="M35" i="10"/>
  <c r="H120" i="1" s="1"/>
  <c r="M8" i="10"/>
  <c r="H93" i="1" s="1"/>
  <c r="M6" i="10"/>
  <c r="M25" i="10"/>
  <c r="H110" i="1" s="1"/>
  <c r="M28" i="10"/>
  <c r="H113" i="1" s="1"/>
  <c r="M22" i="10"/>
  <c r="H107" i="1" s="1"/>
  <c r="M11" i="10"/>
  <c r="H96" i="1" s="1"/>
  <c r="M17" i="10"/>
  <c r="H102" i="1" s="1"/>
  <c r="M32" i="10"/>
  <c r="H117" i="1" s="1"/>
  <c r="M16" i="10"/>
  <c r="H101" i="1" s="1"/>
  <c r="M20" i="10"/>
  <c r="H105" i="1" s="1"/>
  <c r="M15" i="10"/>
  <c r="H100" i="1" s="1"/>
  <c r="M19" i="10"/>
  <c r="H104" i="1" s="1"/>
  <c r="M33" i="10"/>
  <c r="H118" i="1" s="1"/>
  <c r="M30" i="10"/>
  <c r="H115" i="1" s="1"/>
  <c r="M38" i="10"/>
  <c r="H123" i="1" s="1"/>
  <c r="M14" i="10"/>
  <c r="H99" i="1" s="1"/>
  <c r="M21" i="10"/>
  <c r="H106" i="1" s="1"/>
  <c r="M36" i="10"/>
  <c r="H121" i="1" s="1"/>
  <c r="M7" i="10"/>
  <c r="H92" i="1" s="1"/>
  <c r="M9" i="10"/>
  <c r="H94" i="1" s="1"/>
  <c r="M10" i="10"/>
  <c r="H95" i="1" s="1"/>
  <c r="H124" i="1"/>
  <c r="M29" i="10"/>
  <c r="H114" i="1" s="1"/>
  <c r="M12" i="10"/>
  <c r="H97" i="1" s="1"/>
  <c r="M37" i="10"/>
  <c r="H122" i="1" s="1"/>
  <c r="M23" i="10"/>
  <c r="H108" i="1" s="1"/>
  <c r="M37" i="11"/>
  <c r="G137" i="4" s="1"/>
  <c r="M12" i="11"/>
  <c r="G112" i="4" s="1"/>
  <c r="M35" i="11"/>
  <c r="G135" i="4" s="1"/>
  <c r="M5" i="11"/>
  <c r="M18" i="11"/>
  <c r="G118" i="4" s="1"/>
  <c r="M25" i="11"/>
  <c r="G125" i="4" s="1"/>
  <c r="M38" i="11"/>
  <c r="G138" i="4" s="1"/>
  <c r="M26" i="11"/>
  <c r="G126" i="4" s="1"/>
  <c r="M20" i="11"/>
  <c r="G120" i="4" s="1"/>
  <c r="M39" i="11"/>
  <c r="G139" i="4" s="1"/>
  <c r="M9" i="9"/>
  <c r="H109" i="4" s="1"/>
  <c r="M19" i="9"/>
  <c r="H119" i="4" s="1"/>
  <c r="M25" i="9"/>
  <c r="H125" i="4" s="1"/>
  <c r="M22" i="9"/>
  <c r="H122" i="4" s="1"/>
  <c r="M6" i="9"/>
  <c r="H106" i="4" s="1"/>
  <c r="M36" i="9"/>
  <c r="H136" i="4" s="1"/>
  <c r="M21" i="9"/>
  <c r="H121" i="4" s="1"/>
  <c r="M14" i="9"/>
  <c r="H114" i="4" s="1"/>
  <c r="M37" i="9"/>
  <c r="H137" i="4" s="1"/>
  <c r="M11" i="9"/>
  <c r="H111" i="4" s="1"/>
  <c r="M10" i="9"/>
  <c r="H110" i="4" s="1"/>
  <c r="M42" i="9"/>
  <c r="H142" i="4" s="1"/>
  <c r="M39" i="9"/>
  <c r="H139" i="4" s="1"/>
  <c r="M30" i="9"/>
  <c r="H130" i="4" s="1"/>
  <c r="M8" i="9"/>
  <c r="H108" i="4" s="1"/>
  <c r="M23" i="9"/>
  <c r="H123" i="4" s="1"/>
  <c r="M33" i="9"/>
  <c r="H133" i="4" s="1"/>
  <c r="M20" i="9"/>
  <c r="H120" i="4" s="1"/>
  <c r="M13" i="9"/>
  <c r="H113" i="4" s="1"/>
  <c r="M26" i="9"/>
  <c r="H126" i="4" s="1"/>
  <c r="M18" i="9"/>
  <c r="H118" i="4" s="1"/>
  <c r="M17" i="9"/>
  <c r="H117" i="4" s="1"/>
  <c r="M34" i="9"/>
  <c r="H134" i="4" s="1"/>
  <c r="M28" i="9"/>
  <c r="H128" i="4" s="1"/>
  <c r="M12" i="9"/>
  <c r="H112" i="4" s="1"/>
  <c r="M41" i="9"/>
  <c r="H141" i="4" s="1"/>
  <c r="M15" i="9"/>
  <c r="H115" i="4" s="1"/>
  <c r="M35" i="9"/>
  <c r="H135" i="4" s="1"/>
  <c r="M40" i="9"/>
  <c r="H140" i="4" s="1"/>
  <c r="M27" i="9"/>
  <c r="H127" i="4" s="1"/>
  <c r="M38" i="9"/>
  <c r="H138" i="4" s="1"/>
  <c r="M31" i="9"/>
  <c r="H131" i="4" s="1"/>
  <c r="M32" i="9"/>
  <c r="H132" i="4" s="1"/>
  <c r="M16" i="9"/>
  <c r="H116" i="4" s="1"/>
  <c r="M7" i="9"/>
  <c r="H107" i="4" s="1"/>
  <c r="M24" i="9"/>
  <c r="H124" i="4" s="1"/>
  <c r="M5" i="9"/>
  <c r="H105" i="4" s="1"/>
  <c r="M4" i="9"/>
  <c r="M6" i="8"/>
  <c r="G91" i="1" s="1"/>
  <c r="M5" i="8"/>
  <c r="G90" i="1" s="1"/>
  <c r="M4" i="8"/>
  <c r="G88" i="1" l="1"/>
  <c r="Q5" i="8"/>
  <c r="Q4" i="8"/>
  <c r="Q5" i="10"/>
  <c r="Q4" i="10"/>
  <c r="H104" i="4"/>
  <c r="Q4" i="9"/>
  <c r="Q5" i="9"/>
  <c r="G105" i="4"/>
  <c r="G89" i="1"/>
  <c r="H91" i="1"/>
  <c r="M8" i="11"/>
  <c r="G108" i="4" s="1"/>
  <c r="M34" i="11"/>
  <c r="G134" i="4" s="1"/>
  <c r="M24" i="11"/>
  <c r="G124" i="4" s="1"/>
  <c r="M23" i="11"/>
  <c r="G123" i="4" s="1"/>
  <c r="G104" i="4"/>
  <c r="M10" i="11"/>
  <c r="G110" i="4" s="1"/>
  <c r="H88" i="1"/>
  <c r="M14" i="11"/>
  <c r="G114" i="4" s="1"/>
  <c r="M28" i="11"/>
  <c r="G128" i="4" s="1"/>
  <c r="M13" i="11"/>
  <c r="G113" i="4" s="1"/>
  <c r="M6" i="11"/>
  <c r="G106" i="4" s="1"/>
  <c r="M11" i="11"/>
  <c r="G111" i="4" s="1"/>
  <c r="M29" i="11"/>
  <c r="G129" i="4" s="1"/>
  <c r="M27" i="11"/>
  <c r="G127" i="4" s="1"/>
  <c r="M19" i="11"/>
  <c r="G119" i="4" s="1"/>
  <c r="M9" i="11"/>
  <c r="G109" i="4" s="1"/>
  <c r="M36" i="11"/>
  <c r="G136" i="4" s="1"/>
  <c r="M15" i="11"/>
  <c r="G115" i="4" s="1"/>
  <c r="M32" i="11"/>
  <c r="G132" i="4" s="1"/>
  <c r="M21" i="11"/>
  <c r="G121" i="4" s="1"/>
  <c r="M16" i="11"/>
  <c r="G116" i="4" s="1"/>
  <c r="M33" i="11"/>
  <c r="G133" i="4" s="1"/>
  <c r="M17" i="11"/>
  <c r="G117" i="4" s="1"/>
  <c r="H103" i="4"/>
  <c r="G10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tc={0FFF8FF9-8797-4D24-98AC-4E196FBB4C8E}</author>
  </authors>
  <commentList>
    <comment ref="U11" authorId="0" shapeId="0" xr:uid="{0FFF8FF9-8797-4D24-98AC-4E196FBB4C8E}">
      <text>
        <t>[Threaded comment]
Your version of Excel allows you to read this threaded comment; however, any edits to it will get removed if the file is opened in a newer version of Excel. Learn more: https://go.microsoft.com/fwlink/?linkid=870924
Comment:
    Do the pentads need to be padded? otherwise can't add 2020</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globaltemp" type="6" refreshedVersion="2" background="1" saveData="1">
    <textPr codePage="437" sourceFile="C:\Jason\climatechange\indicators\temp-precip\globaltemp.txt" space="1" consecutive="1">
      <textFields count="2">
        <textField/>
        <textField/>
      </textFields>
    </textPr>
  </connection>
</connections>
</file>

<file path=xl/sharedStrings.xml><?xml version="1.0" encoding="utf-8"?>
<sst xmlns="http://schemas.openxmlformats.org/spreadsheetml/2006/main" count="638" uniqueCount="146">
  <si>
    <t>Year</t>
  </si>
  <si>
    <t>Anomaly (C)</t>
  </si>
  <si>
    <t>Anomaly (F)</t>
  </si>
  <si>
    <t>5-yr avg (pentad)</t>
  </si>
  <si>
    <t>(with respect to 1901-2000 mean)</t>
  </si>
  <si>
    <t>Regression Statistics</t>
  </si>
  <si>
    <t>Multiple R</t>
  </si>
  <si>
    <t>R Square</t>
  </si>
  <si>
    <t>Adjusted R Square</t>
  </si>
  <si>
    <t>Standard Error</t>
  </si>
  <si>
    <t>Observations</t>
  </si>
  <si>
    <t>ANOVA</t>
  </si>
  <si>
    <t>Regression</t>
  </si>
  <si>
    <t>Residual</t>
  </si>
  <si>
    <t>Total</t>
  </si>
  <si>
    <t>Intercept</t>
  </si>
  <si>
    <t>df</t>
  </si>
  <si>
    <t>SS</t>
  </si>
  <si>
    <t>MS</t>
  </si>
  <si>
    <t>F</t>
  </si>
  <si>
    <t>Significance F</t>
  </si>
  <si>
    <t>Coefficients</t>
  </si>
  <si>
    <t>t Stat</t>
  </si>
  <si>
    <t>P-value</t>
  </si>
  <si>
    <t>Lower 95%</t>
  </si>
  <si>
    <t>Upper 95%</t>
  </si>
  <si>
    <t>Lower 95.0%</t>
  </si>
  <si>
    <t>Upper 95.0%</t>
  </si>
  <si>
    <t>X Variable 1</t>
  </si>
  <si>
    <t>Methods and Notes</t>
  </si>
  <si>
    <t>OBTAIN DATA</t>
  </si>
  <si>
    <t>EPA CALCULATIONS</t>
  </si>
  <si>
    <t>Month</t>
  </si>
  <si>
    <t>Annual average anomaly (F)</t>
  </si>
  <si>
    <t>Adjusted annual anomaly (F)</t>
  </si>
  <si>
    <t>Year for plot</t>
  </si>
  <si>
    <t>UAH annual:</t>
  </si>
  <si>
    <t>SUMMARY OUTPUT</t>
  </si>
  <si>
    <t>Surface:</t>
  </si>
  <si>
    <t>Difference:</t>
  </si>
  <si>
    <t>RSS annual:</t>
  </si>
  <si>
    <t>Global anomaly (C)</t>
  </si>
  <si>
    <t>Global anomaly (F)</t>
  </si>
  <si>
    <t>CONUS surface data are already in degF, so no conversion necessary.</t>
  </si>
  <si>
    <t>Satellite data were provided as monthly anomalies, so we averaged monthly values together to determine annual average anomalies.</t>
  </si>
  <si>
    <t>Adjusted time series upward or downward as follows:</t>
  </si>
  <si>
    <t>Adjusted UAH anomaly (F)</t>
  </si>
  <si>
    <t>Adjusted RSS anomaly (F)</t>
  </si>
  <si>
    <t>(used to adjust UAH and RSS curves upward)</t>
  </si>
  <si>
    <t>Pentads</t>
  </si>
  <si>
    <t>Warmest Years</t>
  </si>
  <si>
    <t>10-Year Periods</t>
  </si>
  <si>
    <t>(final year)</t>
  </si>
  <si>
    <t>(10-yr avg)</t>
  </si>
  <si>
    <t>rate of change per year</t>
  </si>
  <si>
    <t>rate of change per century</t>
  </si>
  <si>
    <t>number of years</t>
  </si>
  <si>
    <t>total change</t>
  </si>
  <si>
    <t>Rank</t>
  </si>
  <si>
    <t>Mean temp (F)</t>
  </si>
  <si>
    <t>GENERAL NOTES</t>
  </si>
  <si>
    <t>PROCESSING STEPS</t>
  </si>
  <si>
    <t>We selected "Lower Troposphere" for both the UAH and RSS time series.</t>
  </si>
  <si>
    <t>All lower troposphere satellite data are reported with respect to the 1981-2010 base period.</t>
  </si>
  <si>
    <t>Note that UAH global data cover 90S to 90N latitude, and RSS global data cover 70S to 82.5N latitude.</t>
  </si>
  <si>
    <t>For UAH, ERG used the "globe" and "USA48" columns.</t>
  </si>
  <si>
    <t>For RSS, ERG used the "-70.0/82.5" and "Cont. USA" columns.</t>
  </si>
  <si>
    <t xml:space="preserve">Global surface data and all satellite data were provided in degC; we converted to degF by multiplying by 1.8. </t>
  </si>
  <si>
    <t>No +/- 32 needed because we're dealing with anomalies, not absolute temperatures.</t>
  </si>
  <si>
    <t>Surface anomalies were provided with respect to 1901-2000 mean. No change needed.</t>
  </si>
  <si>
    <t>Satellite data trends shown in the figures were determined by regression of the annual average anomalies, not the monthly time series.</t>
  </si>
  <si>
    <t>Calculated annual data points along the long-term trendline, which feeds into the interactive version of each graph that appears in EPA's Report on the Environment.</t>
  </si>
  <si>
    <t>Although data are available back to 1895 (CONUS) and 1880 (global), EPA has chosen a start date of 1901 for consistency.</t>
  </si>
  <si>
    <t>See the "Data Access" section.</t>
  </si>
  <si>
    <t>slope:</t>
  </si>
  <si>
    <t>p-value:</t>
  </si>
  <si>
    <t>WORKSHEETS</t>
  </si>
  <si>
    <t>Mockup of the Figure 1 graph.</t>
  </si>
  <si>
    <t>Original UAH Data for US</t>
  </si>
  <si>
    <t>Original RSS Data for US</t>
  </si>
  <si>
    <t>Original UAH Global Data</t>
  </si>
  <si>
    <t>Original RSS Global Data</t>
  </si>
  <si>
    <t>Raw data and EPA calculations that supply data for Figure 2, includes linked calculations of UAH and RSS global data.</t>
  </si>
  <si>
    <t>Raw data and EPA calculations that supply data for Figure 1, includes linked calculations of UAH and RSS data for US.</t>
  </si>
  <si>
    <t>Raw data and EPA calculations of temperature anomaly data for the Contiguous 48 United States, derived from the University of Alabama in Huntsville (UAH)</t>
  </si>
  <si>
    <t>Raw data and EPA calculations of global temperature anomaly data , derived from the University of Alabama in Huntsville (UAH)</t>
  </si>
  <si>
    <t>Raw data and EPA calculations of temperature anomaly data for the Contiguous 48 United States, derived from Remote Sensing Systems (RSS)</t>
  </si>
  <si>
    <t>Raw data and EPA calculations of global temperature anomaly data, derived from Remote Sensing Systems (RSS)</t>
  </si>
  <si>
    <t>ERG downloaded satellite-based temperature anomaly data from http://www.ncdc.noaa.gov/temp-and-precip/msu/overview.</t>
  </si>
  <si>
    <t>Mockup of the Figure 2 graph.</t>
  </si>
  <si>
    <t>CONUS Temp Graph</t>
  </si>
  <si>
    <t>Global Temp Graph</t>
  </si>
  <si>
    <t>Data for CONUS Temp Graph</t>
  </si>
  <si>
    <t>Data for Global Temp Graph</t>
  </si>
  <si>
    <t>INFORMATION SPECIFIC TO EPA'S CLIMATE CHANGE INDICATORS</t>
  </si>
  <si>
    <t>Title</t>
  </si>
  <si>
    <t>Data source</t>
  </si>
  <si>
    <t>INFORMATION SPECIFIC TO EPA'S REPORT ON THE ENVIRONMENT</t>
  </si>
  <si>
    <t>Footnotes</t>
  </si>
  <si>
    <t>Anomalies are calculated with respect to the 1901-2000 average.&lt;br&gt;&lt;br&gt;Surface data come from a combined set of land-based weather stations and sea surface temperature measurements. Satellite measurements cover the lower troposphere, which is the lowest level of the Earth's atmosphere."UAH" and "RSS" represent two different methods of analyzing the original satellite measurements.&lt;br&gt;&lt;br&gt;Analysis shows that this trend is statistically significant. For more information about uncertainty, variability, and statistical analysis, view the technical documentation for this indicator.</t>
  </si>
  <si>
    <t>Anomalies are calculated with respect to the 1901-2000 average.&lt;br&gt;&lt;br&gt;Surface data come from land-based weather stations. Satellite measurements cover the lower troposphere, which is the lowest level of the Earth's atmosphere. "UAH" and "RSS" represent two different methods of analyzing the original satellite measurements.&lt;br&gt;&lt;br&gt;Analysis shows that this trend is statistically significant. For more information about uncertainty, variability, and statistical analysis, view the technical documentation for this indicator.</t>
  </si>
  <si>
    <t xml:space="preserve">Calculated regressions and pentads (5-year periods) to support trend analysis and statements in "Data for CONUS Temp Graph," and "Data for Global Temp Graph." </t>
  </si>
  <si>
    <t>These data are reflected in the 'Data for CONUS Temp Graph' and 'Data for Global Temp Graph' worksheets, respectively.</t>
  </si>
  <si>
    <t>Download CSV data using the button beneath the chart and above the table.</t>
  </si>
  <si>
    <t xml:space="preserve">Click "Plot." The month drop-down should shown "December". Verify that the data points show entire years, not months. </t>
  </si>
  <si>
    <t>Select the"Time Series" tab.</t>
  </si>
  <si>
    <t>For CONUS surface temperature data, select the "National" tab. For global surface temperature, select the "Global" Tab.</t>
  </si>
  <si>
    <t xml:space="preserve">Select "Average Temperature" in the "Parameter" drop-down options. </t>
  </si>
  <si>
    <t>rate of change per decade</t>
  </si>
  <si>
    <t>For global surface temperature, need to select "Land and Ocean" in the "Surface" drop-down options.</t>
  </si>
  <si>
    <t>This section currently relies on a manual copy/paste (values), then a manual sort.</t>
  </si>
  <si>
    <t>Central year</t>
  </si>
  <si>
    <t xml:space="preserve">Select "12-Month" in the "Time Scale" drop-down options. </t>
  </si>
  <si>
    <t xml:space="preserve">Select "December" in the "Month" drop-down options. </t>
  </si>
  <si>
    <t>Select "1901" in the "Start Year" and "2023" in the "End Year" drop-down options.</t>
  </si>
  <si>
    <t>DATA FROM NOAA NCEI (2024)</t>
  </si>
  <si>
    <t>1979-2023 mean</t>
  </si>
  <si>
    <t>ORIGINAL DATA: 2024</t>
  </si>
  <si>
    <t>Regression of adjusted annual anomalies, 1979-2023</t>
  </si>
  <si>
    <t>We've made sure the monthly regression excludes any values from 1978.</t>
  </si>
  <si>
    <t>Regression of monthly anomalies, 1979-2023</t>
  </si>
  <si>
    <t>SURFACE DATA REGRESSION OF FAHRENHEIT ANOMALY: 1901-2023 (DEGREES F)</t>
  </si>
  <si>
    <t>SURFACE DATA REGRESSION OF FAHRENHEIT ANOMALY: 1979-2023 (DEGREES F)</t>
  </si>
  <si>
    <t>RSS DATA REGRESSION OF FAHRENHEIT ANOMALY: 1979-2023 (DEGREES F)</t>
  </si>
  <si>
    <t>1901–2023 trend: +1.75°F per century</t>
  </si>
  <si>
    <t>Anomaly (F) based on 2024 data</t>
  </si>
  <si>
    <t>SURFACE DATA REGRESSION OF ANOMALIES: 1901-2023 (DEGREES F)</t>
  </si>
  <si>
    <t>1901–2023 trend: +1.70°F per century</t>
  </si>
  <si>
    <t>SURFACE DATA REGRESSION OF ANOMALIES: 1979-2023 (DEGREES F)</t>
  </si>
  <si>
    <t>RSS DATA REGRESSION OF ANOMALIES: 1979-2023 (DEGREES F)</t>
  </si>
  <si>
    <t>Adjusted the satellite data upward so the 1979-2023 mean of each time series aligned with the 1979-2023 mean for the corresponding long-term surface time series (CONUS or global).</t>
  </si>
  <si>
    <t>Plotted satellite data from 1979 to 2023. Data for 1978 and 2017 were incomplete.</t>
  </si>
  <si>
    <t>Figure 1. Temperatures in the Contiguous 48 States, 1901-2023</t>
  </si>
  <si>
    <t>NOAA, 2024</t>
  </si>
  <si>
    <t>Figure 2. Temperatures Worldwide, 1901-2023</t>
  </si>
  <si>
    <t>Exhibit 1. Annual temperature anomalies in the contiguous U.S., 1901-2023</t>
  </si>
  <si>
    <t>NOAA, 2024c</t>
  </si>
  <si>
    <t>Exhibit 2. Annual temperature anomalies worldwide, 1901-2023</t>
  </si>
  <si>
    <t>1979-2022 mean</t>
  </si>
  <si>
    <t>Regression of adjusted annual anomalies, 1979-2022</t>
  </si>
  <si>
    <t>Regression of monthly anomalies, 1979-2022</t>
  </si>
  <si>
    <t>UAH DATA REGRESSION OF FAHRENHEIT ANOMALY: 1979-2022 (DEGREES F)</t>
  </si>
  <si>
    <t>UAH DATA REGRESSION OF ANOMALIES: 1979-2022 (DEGREES F)</t>
  </si>
  <si>
    <t xml:space="preserve">ERG downloaded data on March 18, 2024, reflecting data through the end of 2023. </t>
  </si>
  <si>
    <t>Exception: UAH data were only available through 2022 at the time of processing.</t>
  </si>
  <si>
    <t>ERG obtained CONUS and global surface temperature data from www.ncei.noaa.gov/access/monitoring/climate-at-a-glance.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</si>
</sst>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0"/>
    <numFmt numFmtId="166" formatCode="0.000000000"/>
  </numFmts>
  <fonts count="19">
    <font>
      <sz val="10"/>
      <name val="Arial"/>
    </font>
    <font>
      <sz val="8"/>
      <name val="Arial"/>
      <family val="2"/>
    </font>
    <font>
      <b/>
      <sz val="10"/>
      <name val="Arial"/>
      <family val="2"/>
    </font>
    <font>
      <i/>
      <sz val="10"/>
      <name val="Arial"/>
      <family val="2"/>
    </font>
    <font>
      <sz val="10"/>
      <name val="Arial"/>
      <family val="2"/>
    </font>
    <font>
      <sz val="10"/>
      <name val="Arial Unicode MS"/>
      <family val="2"/>
    </font>
    <font>
      <sz val="10"/>
      <color rgb="FF000000"/>
      <name val="Arial Unicode MS"/>
      <family val="2"/>
    </font>
    <font>
      <b/>
      <sz val="11"/>
      <color theme="0"/>
      <name val="Calibri"/>
      <family val="2"/>
      <scheme val="minor"/>
    </font>
    <font>
      <b/>
      <sz val="14"/>
      <name val="Calibri"/>
      <family val="2"/>
      <scheme val="minor"/>
    </font>
    <font>
      <sz val="11"/>
      <name val="Calibri"/>
      <family val="2"/>
      <scheme val="minor"/>
    </font>
    <font>
      <sz val="10"/>
      <color theme="1"/>
      <name val="Calibri"/>
      <family val="2"/>
      <scheme val="minor"/>
    </font>
    <font>
      <b/>
      <sz val="11"/>
      <name val="Calibri"/>
      <family val="2"/>
      <scheme val="minor"/>
    </font>
    <font>
      <u/>
      <sz val="10"/>
      <color theme="10"/>
      <name val="Arial"/>
      <family val="2"/>
    </font>
    <font>
      <u/>
      <sz val="10"/>
      <color theme="11"/>
      <name val="Arial"/>
      <family val="2"/>
    </font>
    <font>
      <sz val="10"/>
      <color rgb="FFFF0000"/>
      <name val="Arial"/>
      <family val="2"/>
    </font>
    <font>
      <b/>
      <sz val="10"/>
      <color rgb="FFFF0000"/>
      <name val="Arial"/>
      <family val="2"/>
    </font>
    <font>
      <i/>
      <sz val="10"/>
      <color rgb="FFFF0000"/>
      <name val="Arial"/>
      <family val="2"/>
    </font>
    <font>
      <sz val="10"/>
      <color rgb="FF000000"/>
      <name val="Arial"/>
      <family val="2"/>
    </font>
    <font>
      <sz val="10"/>
      <color rgb="FF000000"/>
      <name val="Arial Unicode MS"/>
    </font>
  </fonts>
  <fills count="11">
    <fill>
      <patternFill patternType="none"/>
    </fill>
    <fill>
      <patternFill patternType="gray125"/>
    </fill>
    <fill>
      <patternFill patternType="solid">
        <fgColor theme="8" tint="0.79998168889431442"/>
        <bgColor indexed="64"/>
      </patternFill>
    </fill>
    <fill>
      <patternFill patternType="solid">
        <fgColor indexed="47"/>
        <bgColor indexed="64"/>
      </patternFill>
    </fill>
    <fill>
      <patternFill patternType="solid">
        <fgColor indexed="41"/>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style="thin">
        <color auto="1"/>
      </left>
      <right/>
      <top/>
      <bottom/>
      <diagonal/>
    </border>
    <border>
      <left/>
      <right/>
      <top/>
      <bottom style="medium">
        <color auto="1"/>
      </bottom>
      <diagonal/>
    </border>
    <border>
      <left/>
      <right/>
      <top style="medium">
        <color auto="1"/>
      </top>
      <bottom style="thin">
        <color auto="1"/>
      </bottom>
      <diagonal/>
    </border>
    <border>
      <left style="medium">
        <color auto="1"/>
      </left>
      <right style="medium">
        <color auto="1"/>
      </right>
      <top style="medium">
        <color auto="1"/>
      </top>
      <bottom style="medium">
        <color auto="1"/>
      </bottom>
      <diagonal/>
    </border>
    <border>
      <left/>
      <right style="thin">
        <color auto="1"/>
      </right>
      <top/>
      <bottom/>
      <diagonal/>
    </border>
  </borders>
  <cellStyleXfs count="62">
    <xf numFmtId="0" fontId="0" fillId="0" borderId="0"/>
    <xf numFmtId="0" fontId="4"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68">
    <xf numFmtId="0" fontId="0" fillId="0" borderId="0" xfId="0"/>
    <xf numFmtId="0" fontId="2" fillId="0" borderId="0" xfId="0" applyFont="1"/>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4" fillId="0" borderId="0" xfId="0" applyFont="1"/>
    <xf numFmtId="0" fontId="0" fillId="0" borderId="0" xfId="0" applyAlignment="1">
      <alignment horizontal="left" vertical="top" wrapText="1"/>
    </xf>
    <xf numFmtId="164" fontId="0" fillId="0" borderId="1" xfId="0" applyNumberFormat="1" applyBorder="1" applyAlignment="1">
      <alignment horizontal="left" vertical="top" wrapText="1"/>
    </xf>
    <xf numFmtId="0" fontId="0" fillId="0" borderId="2" xfId="0" applyBorder="1"/>
    <xf numFmtId="0" fontId="2" fillId="3" borderId="0" xfId="0" applyFont="1" applyFill="1"/>
    <xf numFmtId="0" fontId="2" fillId="4" borderId="0" xfId="0" applyFont="1" applyFill="1"/>
    <xf numFmtId="0" fontId="5" fillId="0" borderId="0" xfId="0" applyFont="1"/>
    <xf numFmtId="0" fontId="0" fillId="3" borderId="0" xfId="0" applyFill="1"/>
    <xf numFmtId="0" fontId="0" fillId="4" borderId="0" xfId="0" applyFill="1"/>
    <xf numFmtId="0" fontId="0" fillId="0" borderId="4" xfId="0" applyBorder="1"/>
    <xf numFmtId="0" fontId="2" fillId="2" borderId="0" xfId="0" applyFont="1" applyFill="1"/>
    <xf numFmtId="0" fontId="0" fillId="2" borderId="0" xfId="0" applyFill="1"/>
    <xf numFmtId="165" fontId="0" fillId="0" borderId="0" xfId="0" applyNumberFormat="1"/>
    <xf numFmtId="164" fontId="0" fillId="0" borderId="0" xfId="0" applyNumberFormat="1" applyAlignment="1">
      <alignment horizontal="left" vertical="top" wrapText="1"/>
    </xf>
    <xf numFmtId="164" fontId="0" fillId="0" borderId="0" xfId="0" applyNumberFormat="1"/>
    <xf numFmtId="0" fontId="3" fillId="0" borderId="0" xfId="0" applyFont="1" applyAlignment="1">
      <alignment horizontal="centerContinuous"/>
    </xf>
    <xf numFmtId="0" fontId="3" fillId="0" borderId="0" xfId="0" applyFont="1" applyAlignment="1">
      <alignment horizontal="center"/>
    </xf>
    <xf numFmtId="0" fontId="2" fillId="3" borderId="5" xfId="0" applyFont="1" applyFill="1" applyBorder="1"/>
    <xf numFmtId="0" fontId="0" fillId="0" borderId="5" xfId="0" applyBorder="1"/>
    <xf numFmtId="0" fontId="0" fillId="3" borderId="5" xfId="0" applyFill="1" applyBorder="1"/>
    <xf numFmtId="0" fontId="0" fillId="5" borderId="0" xfId="0" applyFill="1"/>
    <xf numFmtId="0" fontId="0" fillId="2" borderId="0" xfId="0" applyFill="1" applyAlignment="1">
      <alignment horizontal="right" vertical="top" wrapText="1"/>
    </xf>
    <xf numFmtId="0" fontId="6" fillId="0" borderId="0" xfId="0" applyFont="1"/>
    <xf numFmtId="164" fontId="4" fillId="0" borderId="0" xfId="0" applyNumberFormat="1" applyFont="1" applyAlignment="1">
      <alignment horizontal="left" wrapText="1"/>
    </xf>
    <xf numFmtId="0" fontId="8" fillId="0" borderId="0" xfId="0" applyFont="1"/>
    <xf numFmtId="0" fontId="7" fillId="6" borderId="0" xfId="0" applyFont="1" applyFill="1"/>
    <xf numFmtId="0" fontId="9" fillId="0" borderId="0" xfId="0" applyFont="1"/>
    <xf numFmtId="0" fontId="10" fillId="0" borderId="0" xfId="0" applyFont="1"/>
    <xf numFmtId="0" fontId="9" fillId="0" borderId="0" xfId="0" quotePrefix="1" applyFont="1"/>
    <xf numFmtId="0" fontId="9" fillId="0" borderId="0" xfId="0" applyFont="1" applyAlignment="1">
      <alignment vertical="center"/>
    </xf>
    <xf numFmtId="0" fontId="2" fillId="7" borderId="0" xfId="0" applyFont="1" applyFill="1"/>
    <xf numFmtId="0" fontId="11" fillId="0" borderId="0" xfId="0" applyFont="1" applyAlignment="1">
      <alignment vertical="center" wrapText="1"/>
    </xf>
    <xf numFmtId="0" fontId="9" fillId="0" borderId="0" xfId="0" applyFont="1" applyAlignment="1">
      <alignment vertical="center" wrapText="1"/>
    </xf>
    <xf numFmtId="166" fontId="0" fillId="0" borderId="0" xfId="0" applyNumberFormat="1"/>
    <xf numFmtId="0" fontId="11" fillId="0" borderId="0" xfId="0" applyFont="1"/>
    <xf numFmtId="0" fontId="7" fillId="0" borderId="0" xfId="0" applyFont="1"/>
    <xf numFmtId="0" fontId="14" fillId="0" borderId="0" xfId="0" applyFont="1" applyAlignment="1">
      <alignment wrapText="1"/>
    </xf>
    <xf numFmtId="0" fontId="15" fillId="0" borderId="0" xfId="0" applyFont="1" applyAlignment="1">
      <alignment wrapText="1"/>
    </xf>
    <xf numFmtId="0" fontId="14" fillId="0" borderId="0" xfId="0" applyFont="1"/>
    <xf numFmtId="0" fontId="15" fillId="0" borderId="0" xfId="0" applyFont="1"/>
    <xf numFmtId="0" fontId="16" fillId="0" borderId="0" xfId="0" applyFont="1" applyAlignment="1">
      <alignment horizontal="centerContinuous"/>
    </xf>
    <xf numFmtId="0" fontId="4" fillId="0" borderId="0" xfId="0" applyFont="1" applyAlignment="1">
      <alignment horizontal="left" vertical="top" wrapText="1"/>
    </xf>
    <xf numFmtId="0" fontId="4" fillId="0" borderId="0" xfId="0" applyFont="1" applyAlignment="1">
      <alignment horizontal="center"/>
    </xf>
    <xf numFmtId="0" fontId="17" fillId="0" borderId="0" xfId="0" applyFont="1" applyAlignment="1">
      <alignment wrapText="1"/>
    </xf>
    <xf numFmtId="0" fontId="0" fillId="0" borderId="0" xfId="0" applyAlignment="1">
      <alignment horizontal="right" vertical="top" wrapText="1"/>
    </xf>
    <xf numFmtId="0" fontId="6" fillId="0" borderId="0" xfId="0" applyFont="1" applyAlignment="1">
      <alignment horizontal="right"/>
    </xf>
    <xf numFmtId="0" fontId="3" fillId="0" borderId="3" xfId="0" applyFont="1" applyBorder="1" applyAlignment="1">
      <alignment horizontal="center"/>
    </xf>
    <xf numFmtId="0" fontId="3" fillId="0" borderId="3" xfId="0" applyFont="1" applyBorder="1" applyAlignment="1">
      <alignment horizontal="centerContinuous"/>
    </xf>
    <xf numFmtId="0" fontId="18" fillId="0" borderId="0" xfId="0" applyFont="1" applyAlignment="1">
      <alignment vertical="center"/>
    </xf>
    <xf numFmtId="0" fontId="0" fillId="0" borderId="0" xfId="0" applyAlignment="1">
      <alignment horizontal="left" wrapText="1"/>
    </xf>
    <xf numFmtId="0" fontId="4" fillId="0" borderId="0" xfId="0" applyFont="1" applyAlignment="1">
      <alignment horizontal="left" wrapText="1"/>
    </xf>
    <xf numFmtId="0" fontId="0" fillId="0" borderId="0" xfId="0" applyAlignment="1">
      <alignment horizontal="center"/>
    </xf>
    <xf numFmtId="0" fontId="9" fillId="0" borderId="0" xfId="0" applyFont="1" applyAlignment="1">
      <alignment wrapText="1"/>
    </xf>
    <xf numFmtId="0" fontId="4" fillId="8" borderId="0" xfId="0" applyFont="1" applyFill="1"/>
    <xf numFmtId="0" fontId="0" fillId="8" borderId="0" xfId="0" applyFill="1"/>
    <xf numFmtId="0" fontId="2" fillId="0" borderId="5" xfId="0" applyFont="1" applyBorder="1" applyAlignment="1">
      <alignment wrapText="1"/>
    </xf>
    <xf numFmtId="0" fontId="3" fillId="0" borderId="0" xfId="0" applyFont="1"/>
    <xf numFmtId="164" fontId="4" fillId="0" borderId="0" xfId="0" applyNumberFormat="1" applyFont="1" applyAlignment="1">
      <alignment horizontal="left" vertical="top" wrapText="1"/>
    </xf>
    <xf numFmtId="0" fontId="2" fillId="9" borderId="0" xfId="0" applyFont="1" applyFill="1"/>
    <xf numFmtId="0" fontId="6" fillId="10" borderId="0" xfId="0" applyFont="1" applyFill="1" applyAlignment="1">
      <alignment horizontal="right"/>
    </xf>
    <xf numFmtId="0" fontId="4" fillId="10" borderId="0" xfId="0" applyFont="1" applyFill="1" applyAlignment="1">
      <alignment wrapText="1"/>
    </xf>
    <xf numFmtId="0" fontId="0" fillId="10" borderId="0" xfId="0" applyFill="1"/>
    <xf numFmtId="0" fontId="6" fillId="0" borderId="2" xfId="0" applyFont="1" applyBorder="1" applyAlignment="1">
      <alignment horizontal="right"/>
    </xf>
  </cellXfs>
  <cellStyles count="6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Normal" xfId="0" builtinId="0"/>
    <cellStyle name="Normal 2" xfId="1" xr:uid="{00000000-0005-0000-0000-00003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chartsheet" Target="chartsheets/sheet2.xml"/><Relationship Id="rId16" Type="http://schemas.openxmlformats.org/officeDocument/2006/relationships/customXml" Target="../customXml/item1.xml"/><Relationship Id="rId1" Type="http://schemas.openxmlformats.org/officeDocument/2006/relationships/chartsheet" Target="chartsheets/sheet1.xml"/><Relationship Id="rId6" Type="http://schemas.openxmlformats.org/officeDocument/2006/relationships/worksheet" Target="worksheets/sheet4.xml"/><Relationship Id="rId11" Type="http://schemas.openxmlformats.org/officeDocument/2006/relationships/connections" Target="connections.xml"/><Relationship Id="rId5" Type="http://schemas.openxmlformats.org/officeDocument/2006/relationships/worksheet" Target="worksheets/sheet3.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2.xml"/><Relationship Id="rId9" Type="http://schemas.openxmlformats.org/officeDocument/2006/relationships/worksheet" Target="worksheets/sheet7.xml"/><Relationship Id="rId14"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CONUS Temperature</a:t>
            </a:r>
            <a:r>
              <a:rPr lang="en-US" baseline="0"/>
              <a:t> Anomalies</a:t>
            </a:r>
            <a:r>
              <a:rPr lang="en-US"/>
              <a:t>, 1901–2023</a:t>
            </a:r>
          </a:p>
        </c:rich>
      </c:tx>
      <c:layout>
        <c:manualLayout>
          <c:xMode val="edge"/>
          <c:yMode val="edge"/>
          <c:x val="0.26449647023544098"/>
          <c:y val="3.5717171717171703E-2"/>
        </c:manualLayout>
      </c:layout>
      <c:overlay val="0"/>
      <c:spPr>
        <a:noFill/>
        <a:ln w="25400">
          <a:noFill/>
        </a:ln>
      </c:spPr>
    </c:title>
    <c:autoTitleDeleted val="0"/>
    <c:plotArea>
      <c:layout>
        <c:manualLayout>
          <c:layoutTarget val="inner"/>
          <c:xMode val="edge"/>
          <c:yMode val="edge"/>
          <c:x val="7.54716981132076E-2"/>
          <c:y val="0.122349102773247"/>
          <c:w val="0.71254162042175395"/>
          <c:h val="0.78002928337704502"/>
        </c:manualLayout>
      </c:layout>
      <c:barChart>
        <c:barDir val="col"/>
        <c:grouping val="clustered"/>
        <c:varyColors val="0"/>
        <c:ser>
          <c:idx val="1"/>
          <c:order val="0"/>
          <c:tx>
            <c:v>Earth's surface</c:v>
          </c:tx>
          <c:spPr>
            <a:solidFill>
              <a:srgbClr val="993366"/>
            </a:solidFill>
            <a:ln w="12700">
              <a:solidFill>
                <a:srgbClr val="000000"/>
              </a:solidFill>
              <a:prstDash val="solid"/>
            </a:ln>
          </c:spPr>
          <c:invertIfNegative val="0"/>
          <c:cat>
            <c:numRef>
              <c:f>'Data for CONUS Temp Graph'!$A$9:$A$132</c:f>
              <c:numCache>
                <c:formatCode>General</c:formatCode>
                <c:ptCount val="124"/>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pt idx="108">
                  <c:v>2008</c:v>
                </c:pt>
                <c:pt idx="109">
                  <c:v>2009</c:v>
                </c:pt>
                <c:pt idx="110">
                  <c:v>2010</c:v>
                </c:pt>
                <c:pt idx="111">
                  <c:v>2011</c:v>
                </c:pt>
                <c:pt idx="112">
                  <c:v>2012</c:v>
                </c:pt>
                <c:pt idx="113">
                  <c:v>2013</c:v>
                </c:pt>
                <c:pt idx="114">
                  <c:v>2014</c:v>
                </c:pt>
                <c:pt idx="115">
                  <c:v>2015</c:v>
                </c:pt>
                <c:pt idx="116">
                  <c:v>2016</c:v>
                </c:pt>
                <c:pt idx="117">
                  <c:v>2017</c:v>
                </c:pt>
                <c:pt idx="118">
                  <c:v>2018</c:v>
                </c:pt>
                <c:pt idx="119">
                  <c:v>2019</c:v>
                </c:pt>
                <c:pt idx="120">
                  <c:v>2020</c:v>
                </c:pt>
                <c:pt idx="121">
                  <c:v>2021</c:v>
                </c:pt>
                <c:pt idx="122">
                  <c:v>2022</c:v>
                </c:pt>
                <c:pt idx="123">
                  <c:v>2023</c:v>
                </c:pt>
              </c:numCache>
            </c:numRef>
          </c:cat>
          <c:val>
            <c:numRef>
              <c:f>'Data for CONUS Temp Graph'!$C$9:$C$132</c:f>
              <c:numCache>
                <c:formatCode>General</c:formatCode>
                <c:ptCount val="124"/>
                <c:pt idx="1">
                  <c:v>-0.15</c:v>
                </c:pt>
                <c:pt idx="2">
                  <c:v>-0.43</c:v>
                </c:pt>
                <c:pt idx="3">
                  <c:v>-1.4</c:v>
                </c:pt>
                <c:pt idx="4">
                  <c:v>-0.86</c:v>
                </c:pt>
                <c:pt idx="5">
                  <c:v>-1.02</c:v>
                </c:pt>
                <c:pt idx="6">
                  <c:v>-0.28999999999999998</c:v>
                </c:pt>
                <c:pt idx="7">
                  <c:v>-0.54</c:v>
                </c:pt>
                <c:pt idx="8">
                  <c:v>0.06</c:v>
                </c:pt>
                <c:pt idx="9">
                  <c:v>-0.59</c:v>
                </c:pt>
                <c:pt idx="10">
                  <c:v>0.4</c:v>
                </c:pt>
                <c:pt idx="11">
                  <c:v>0.01</c:v>
                </c:pt>
                <c:pt idx="12">
                  <c:v>-1.79</c:v>
                </c:pt>
                <c:pt idx="13">
                  <c:v>-0.48</c:v>
                </c:pt>
                <c:pt idx="14">
                  <c:v>-0.18</c:v>
                </c:pt>
                <c:pt idx="15">
                  <c:v>-0.56999999999999995</c:v>
                </c:pt>
                <c:pt idx="16">
                  <c:v>-1.17</c:v>
                </c:pt>
                <c:pt idx="17">
                  <c:v>-1.96</c:v>
                </c:pt>
                <c:pt idx="18">
                  <c:v>-0.15</c:v>
                </c:pt>
                <c:pt idx="19">
                  <c:v>-0.47</c:v>
                </c:pt>
                <c:pt idx="20">
                  <c:v>-0.95</c:v>
                </c:pt>
                <c:pt idx="21">
                  <c:v>1.78</c:v>
                </c:pt>
                <c:pt idx="22">
                  <c:v>0.01</c:v>
                </c:pt>
                <c:pt idx="23">
                  <c:v>-0.38</c:v>
                </c:pt>
                <c:pt idx="24">
                  <c:v>-1.43</c:v>
                </c:pt>
                <c:pt idx="25">
                  <c:v>0.5</c:v>
                </c:pt>
                <c:pt idx="26">
                  <c:v>-7.0000000000000007E-2</c:v>
                </c:pt>
                <c:pt idx="27">
                  <c:v>0.13</c:v>
                </c:pt>
                <c:pt idx="28">
                  <c:v>-0.1</c:v>
                </c:pt>
                <c:pt idx="29">
                  <c:v>-1.17</c:v>
                </c:pt>
                <c:pt idx="30">
                  <c:v>-0.04</c:v>
                </c:pt>
                <c:pt idx="31">
                  <c:v>1.52</c:v>
                </c:pt>
                <c:pt idx="32">
                  <c:v>-0.28999999999999998</c:v>
                </c:pt>
                <c:pt idx="33">
                  <c:v>0.97</c:v>
                </c:pt>
                <c:pt idx="34">
                  <c:v>2.08</c:v>
                </c:pt>
                <c:pt idx="35">
                  <c:v>-0.12</c:v>
                </c:pt>
                <c:pt idx="36">
                  <c:v>0.13</c:v>
                </c:pt>
                <c:pt idx="37">
                  <c:v>-0.47</c:v>
                </c:pt>
                <c:pt idx="38">
                  <c:v>1.1599999999999999</c:v>
                </c:pt>
                <c:pt idx="39">
                  <c:v>1.24</c:v>
                </c:pt>
                <c:pt idx="40">
                  <c:v>-0.13</c:v>
                </c:pt>
                <c:pt idx="41">
                  <c:v>0.64</c:v>
                </c:pt>
                <c:pt idx="42">
                  <c:v>-0.18</c:v>
                </c:pt>
                <c:pt idx="43">
                  <c:v>0.05</c:v>
                </c:pt>
                <c:pt idx="44">
                  <c:v>-0.19</c:v>
                </c:pt>
                <c:pt idx="45">
                  <c:v>-0.27</c:v>
                </c:pt>
                <c:pt idx="46">
                  <c:v>0.93</c:v>
                </c:pt>
                <c:pt idx="47">
                  <c:v>-0.1</c:v>
                </c:pt>
                <c:pt idx="48">
                  <c:v>-0.41</c:v>
                </c:pt>
                <c:pt idx="49">
                  <c:v>0</c:v>
                </c:pt>
                <c:pt idx="50">
                  <c:v>-0.63</c:v>
                </c:pt>
                <c:pt idx="51">
                  <c:v>-0.9</c:v>
                </c:pt>
                <c:pt idx="52">
                  <c:v>0.25</c:v>
                </c:pt>
                <c:pt idx="53">
                  <c:v>1.35</c:v>
                </c:pt>
                <c:pt idx="54">
                  <c:v>1.31</c:v>
                </c:pt>
                <c:pt idx="55">
                  <c:v>-0.33</c:v>
                </c:pt>
                <c:pt idx="56">
                  <c:v>0.32</c:v>
                </c:pt>
                <c:pt idx="57">
                  <c:v>0.02</c:v>
                </c:pt>
                <c:pt idx="58">
                  <c:v>-0.09</c:v>
                </c:pt>
                <c:pt idx="59">
                  <c:v>0.09</c:v>
                </c:pt>
                <c:pt idx="60">
                  <c:v>-0.57999999999999996</c:v>
                </c:pt>
                <c:pt idx="61">
                  <c:v>-0.15</c:v>
                </c:pt>
                <c:pt idx="62">
                  <c:v>-0.12</c:v>
                </c:pt>
                <c:pt idx="63">
                  <c:v>0.24</c:v>
                </c:pt>
                <c:pt idx="64">
                  <c:v>-0.35</c:v>
                </c:pt>
                <c:pt idx="65">
                  <c:v>-0.33</c:v>
                </c:pt>
                <c:pt idx="66">
                  <c:v>-0.53</c:v>
                </c:pt>
                <c:pt idx="67">
                  <c:v>-0.26</c:v>
                </c:pt>
                <c:pt idx="68">
                  <c:v>-0.7</c:v>
                </c:pt>
                <c:pt idx="69">
                  <c:v>-0.52</c:v>
                </c:pt>
                <c:pt idx="70">
                  <c:v>-0.41</c:v>
                </c:pt>
                <c:pt idx="71">
                  <c:v>-0.36</c:v>
                </c:pt>
                <c:pt idx="72">
                  <c:v>-0.65</c:v>
                </c:pt>
                <c:pt idx="73">
                  <c:v>0.27</c:v>
                </c:pt>
                <c:pt idx="74">
                  <c:v>0.24</c:v>
                </c:pt>
                <c:pt idx="75">
                  <c:v>-0.52</c:v>
                </c:pt>
                <c:pt idx="76">
                  <c:v>-0.55000000000000004</c:v>
                </c:pt>
                <c:pt idx="77">
                  <c:v>0.53</c:v>
                </c:pt>
                <c:pt idx="78">
                  <c:v>-0.97</c:v>
                </c:pt>
                <c:pt idx="79">
                  <c:v>-1.1399999999999999</c:v>
                </c:pt>
                <c:pt idx="80">
                  <c:v>0.37</c:v>
                </c:pt>
                <c:pt idx="81">
                  <c:v>1.1000000000000001</c:v>
                </c:pt>
                <c:pt idx="82">
                  <c:v>-0.67</c:v>
                </c:pt>
                <c:pt idx="83">
                  <c:v>-0.14000000000000001</c:v>
                </c:pt>
                <c:pt idx="84">
                  <c:v>-0.04</c:v>
                </c:pt>
                <c:pt idx="85">
                  <c:v>-0.72</c:v>
                </c:pt>
                <c:pt idx="86">
                  <c:v>1.3</c:v>
                </c:pt>
                <c:pt idx="87">
                  <c:v>1.31</c:v>
                </c:pt>
                <c:pt idx="88">
                  <c:v>0.61</c:v>
                </c:pt>
                <c:pt idx="89">
                  <c:v>-0.18</c:v>
                </c:pt>
                <c:pt idx="90">
                  <c:v>1.49</c:v>
                </c:pt>
                <c:pt idx="91">
                  <c:v>1.1399999999999999</c:v>
                </c:pt>
                <c:pt idx="92">
                  <c:v>0.57999999999999996</c:v>
                </c:pt>
                <c:pt idx="93">
                  <c:v>-0.76</c:v>
                </c:pt>
                <c:pt idx="94">
                  <c:v>0.85</c:v>
                </c:pt>
                <c:pt idx="95">
                  <c:v>0.63</c:v>
                </c:pt>
                <c:pt idx="96">
                  <c:v>-0.13</c:v>
                </c:pt>
                <c:pt idx="97">
                  <c:v>0.18</c:v>
                </c:pt>
                <c:pt idx="98">
                  <c:v>2.21</c:v>
                </c:pt>
                <c:pt idx="99">
                  <c:v>1.86</c:v>
                </c:pt>
                <c:pt idx="100">
                  <c:v>1.25</c:v>
                </c:pt>
                <c:pt idx="101">
                  <c:v>1.68</c:v>
                </c:pt>
                <c:pt idx="102">
                  <c:v>1.19</c:v>
                </c:pt>
                <c:pt idx="103">
                  <c:v>1.24</c:v>
                </c:pt>
                <c:pt idx="104">
                  <c:v>1.08</c:v>
                </c:pt>
                <c:pt idx="105">
                  <c:v>1.62</c:v>
                </c:pt>
                <c:pt idx="106">
                  <c:v>2.23</c:v>
                </c:pt>
                <c:pt idx="107">
                  <c:v>1.63</c:v>
                </c:pt>
                <c:pt idx="108">
                  <c:v>0.27</c:v>
                </c:pt>
                <c:pt idx="109">
                  <c:v>0.37</c:v>
                </c:pt>
                <c:pt idx="110">
                  <c:v>0.96</c:v>
                </c:pt>
                <c:pt idx="111">
                  <c:v>1.1599999999999999</c:v>
                </c:pt>
                <c:pt idx="112">
                  <c:v>3.26</c:v>
                </c:pt>
                <c:pt idx="113">
                  <c:v>0.41</c:v>
                </c:pt>
                <c:pt idx="114">
                  <c:v>0.52</c:v>
                </c:pt>
                <c:pt idx="115">
                  <c:v>2.38</c:v>
                </c:pt>
                <c:pt idx="116">
                  <c:v>2.9</c:v>
                </c:pt>
                <c:pt idx="117">
                  <c:v>2.5299999999999998</c:v>
                </c:pt>
                <c:pt idx="118">
                  <c:v>1.5</c:v>
                </c:pt>
                <c:pt idx="119">
                  <c:v>0.66</c:v>
                </c:pt>
                <c:pt idx="120">
                  <c:v>2.35</c:v>
                </c:pt>
                <c:pt idx="121">
                  <c:v>2.4900000000000002</c:v>
                </c:pt>
                <c:pt idx="122">
                  <c:v>1.37</c:v>
                </c:pt>
                <c:pt idx="123">
                  <c:v>2.39</c:v>
                </c:pt>
              </c:numCache>
            </c:numRef>
          </c:val>
          <c:extLst>
            <c:ext xmlns:c16="http://schemas.microsoft.com/office/drawing/2014/chart" uri="{C3380CC4-5D6E-409C-BE32-E72D297353CC}">
              <c16:uniqueId val="{00000000-0DF6-406B-8484-A63E8494FE08}"/>
            </c:ext>
          </c:extLst>
        </c:ser>
        <c:dLbls>
          <c:showLegendKey val="0"/>
          <c:showVal val="0"/>
          <c:showCatName val="0"/>
          <c:showSerName val="0"/>
          <c:showPercent val="0"/>
          <c:showBubbleSize val="0"/>
        </c:dLbls>
        <c:gapWidth val="0"/>
        <c:axId val="365500504"/>
        <c:axId val="365501288"/>
      </c:barChart>
      <c:lineChart>
        <c:grouping val="standard"/>
        <c:varyColors val="0"/>
        <c:ser>
          <c:idx val="0"/>
          <c:order val="1"/>
          <c:tx>
            <c:v>Lower troposphere (measured by satellite) (UAH)</c:v>
          </c:tx>
          <c:spPr>
            <a:ln w="38100">
              <a:solidFill>
                <a:srgbClr val="000080"/>
              </a:solidFill>
              <a:prstDash val="solid"/>
            </a:ln>
          </c:spPr>
          <c:marker>
            <c:symbol val="none"/>
          </c:marker>
          <c:cat>
            <c:numRef>
              <c:f>'Data for CONUS Temp Graph'!$A$9:$A$130</c:f>
              <c:numCache>
                <c:formatCode>General</c:formatCode>
                <c:ptCount val="122"/>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pt idx="108">
                  <c:v>2008</c:v>
                </c:pt>
                <c:pt idx="109">
                  <c:v>2009</c:v>
                </c:pt>
                <c:pt idx="110">
                  <c:v>2010</c:v>
                </c:pt>
                <c:pt idx="111">
                  <c:v>2011</c:v>
                </c:pt>
                <c:pt idx="112">
                  <c:v>2012</c:v>
                </c:pt>
                <c:pt idx="113">
                  <c:v>2013</c:v>
                </c:pt>
                <c:pt idx="114">
                  <c:v>2014</c:v>
                </c:pt>
                <c:pt idx="115">
                  <c:v>2015</c:v>
                </c:pt>
                <c:pt idx="116">
                  <c:v>2016</c:v>
                </c:pt>
                <c:pt idx="117">
                  <c:v>2017</c:v>
                </c:pt>
                <c:pt idx="118">
                  <c:v>2018</c:v>
                </c:pt>
                <c:pt idx="119">
                  <c:v>2019</c:v>
                </c:pt>
                <c:pt idx="120">
                  <c:v>2020</c:v>
                </c:pt>
                <c:pt idx="121">
                  <c:v>2021</c:v>
                </c:pt>
              </c:numCache>
            </c:numRef>
          </c:cat>
          <c:val>
            <c:numRef>
              <c:f>'Data for CONUS Temp Graph'!$G$9:$G$131</c:f>
              <c:numCache>
                <c:formatCode>General</c:formatCode>
                <c:ptCount val="123"/>
                <c:pt idx="79">
                  <c:v>4.9093434343434383E-2</c:v>
                </c:pt>
                <c:pt idx="80">
                  <c:v>0.73159343434343427</c:v>
                </c:pt>
                <c:pt idx="81">
                  <c:v>1.1020934343434343</c:v>
                </c:pt>
                <c:pt idx="82">
                  <c:v>8.5934343434344029E-3</c:v>
                </c:pt>
                <c:pt idx="83">
                  <c:v>3.4093434343434481E-2</c:v>
                </c:pt>
                <c:pt idx="84">
                  <c:v>0.29209343434343438</c:v>
                </c:pt>
                <c:pt idx="85">
                  <c:v>0.11059343434343405</c:v>
                </c:pt>
                <c:pt idx="86">
                  <c:v>1.2205934343434341</c:v>
                </c:pt>
                <c:pt idx="87">
                  <c:v>1.0540934343434343</c:v>
                </c:pt>
                <c:pt idx="88">
                  <c:v>0.69859343434343435</c:v>
                </c:pt>
                <c:pt idx="89">
                  <c:v>0.54859343434343422</c:v>
                </c:pt>
                <c:pt idx="90">
                  <c:v>1.4515934343434342</c:v>
                </c:pt>
                <c:pt idx="91">
                  <c:v>1.0315934343434343</c:v>
                </c:pt>
                <c:pt idx="92">
                  <c:v>0.48409343434343421</c:v>
                </c:pt>
                <c:pt idx="93">
                  <c:v>-0.17440656565656565</c:v>
                </c:pt>
                <c:pt idx="94">
                  <c:v>1.0435934343434343</c:v>
                </c:pt>
                <c:pt idx="95">
                  <c:v>0.7975934343434341</c:v>
                </c:pt>
                <c:pt idx="96">
                  <c:v>0.50209343434343434</c:v>
                </c:pt>
                <c:pt idx="97">
                  <c:v>0.45709343434343419</c:v>
                </c:pt>
                <c:pt idx="98">
                  <c:v>1.6915934343434342</c:v>
                </c:pt>
                <c:pt idx="99">
                  <c:v>1.7965934343434342</c:v>
                </c:pt>
                <c:pt idx="100">
                  <c:v>1.3510934343434342</c:v>
                </c:pt>
                <c:pt idx="101">
                  <c:v>1.2550934343434343</c:v>
                </c:pt>
                <c:pt idx="102">
                  <c:v>0.99409343434343433</c:v>
                </c:pt>
                <c:pt idx="103">
                  <c:v>1.2235934343434343</c:v>
                </c:pt>
                <c:pt idx="104">
                  <c:v>0.76909343434343436</c:v>
                </c:pt>
                <c:pt idx="105">
                  <c:v>1.3030934343434344</c:v>
                </c:pt>
                <c:pt idx="106">
                  <c:v>1.4440934343434344</c:v>
                </c:pt>
                <c:pt idx="107">
                  <c:v>1.7650934343434344</c:v>
                </c:pt>
                <c:pt idx="108">
                  <c:v>0.46759343434343437</c:v>
                </c:pt>
                <c:pt idx="109">
                  <c:v>0.52459343434343431</c:v>
                </c:pt>
                <c:pt idx="110">
                  <c:v>0.92959343434343422</c:v>
                </c:pt>
                <c:pt idx="111">
                  <c:v>1.0135934343434343</c:v>
                </c:pt>
                <c:pt idx="112">
                  <c:v>1.9555934343434345</c:v>
                </c:pt>
                <c:pt idx="113">
                  <c:v>0.65509343434343437</c:v>
                </c:pt>
                <c:pt idx="114">
                  <c:v>0.76309343434343435</c:v>
                </c:pt>
                <c:pt idx="115">
                  <c:v>2.2345934343434344</c:v>
                </c:pt>
                <c:pt idx="116">
                  <c:v>2.0305934343434342</c:v>
                </c:pt>
                <c:pt idx="117">
                  <c:v>2.2525934343434342</c:v>
                </c:pt>
                <c:pt idx="118">
                  <c:v>1.6450934343434342</c:v>
                </c:pt>
                <c:pt idx="119">
                  <c:v>1.1335934343434342</c:v>
                </c:pt>
                <c:pt idx="120">
                  <c:v>1.9705934343434341</c:v>
                </c:pt>
                <c:pt idx="121">
                  <c:v>2.0590934343434344</c:v>
                </c:pt>
                <c:pt idx="122">
                  <c:v>1.5670934343434344</c:v>
                </c:pt>
              </c:numCache>
            </c:numRef>
          </c:val>
          <c:smooth val="0"/>
          <c:extLst>
            <c:ext xmlns:c16="http://schemas.microsoft.com/office/drawing/2014/chart" uri="{C3380CC4-5D6E-409C-BE32-E72D297353CC}">
              <c16:uniqueId val="{00000001-0DF6-406B-8484-A63E8494FE08}"/>
            </c:ext>
          </c:extLst>
        </c:ser>
        <c:ser>
          <c:idx val="2"/>
          <c:order val="2"/>
          <c:tx>
            <c:v>Lower troposphere (measured by satellite) (RSS)</c:v>
          </c:tx>
          <c:spPr>
            <a:ln w="38100">
              <a:solidFill>
                <a:srgbClr val="FF9900"/>
              </a:solidFill>
              <a:prstDash val="solid"/>
            </a:ln>
          </c:spPr>
          <c:marker>
            <c:symbol val="none"/>
          </c:marker>
          <c:cat>
            <c:numRef>
              <c:f>'Data for CONUS Temp Graph'!$A$9:$A$130</c:f>
              <c:numCache>
                <c:formatCode>General</c:formatCode>
                <c:ptCount val="122"/>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pt idx="108">
                  <c:v>2008</c:v>
                </c:pt>
                <c:pt idx="109">
                  <c:v>2009</c:v>
                </c:pt>
                <c:pt idx="110">
                  <c:v>2010</c:v>
                </c:pt>
                <c:pt idx="111">
                  <c:v>2011</c:v>
                </c:pt>
                <c:pt idx="112">
                  <c:v>2012</c:v>
                </c:pt>
                <c:pt idx="113">
                  <c:v>2013</c:v>
                </c:pt>
                <c:pt idx="114">
                  <c:v>2014</c:v>
                </c:pt>
                <c:pt idx="115">
                  <c:v>2015</c:v>
                </c:pt>
                <c:pt idx="116">
                  <c:v>2016</c:v>
                </c:pt>
                <c:pt idx="117">
                  <c:v>2017</c:v>
                </c:pt>
                <c:pt idx="118">
                  <c:v>2018</c:v>
                </c:pt>
                <c:pt idx="119">
                  <c:v>2019</c:v>
                </c:pt>
                <c:pt idx="120">
                  <c:v>2020</c:v>
                </c:pt>
                <c:pt idx="121">
                  <c:v>2021</c:v>
                </c:pt>
              </c:numCache>
            </c:numRef>
          </c:cat>
          <c:val>
            <c:numRef>
              <c:f>'Data for CONUS Temp Graph'!$H$9:$H$132</c:f>
              <c:numCache>
                <c:formatCode>General</c:formatCode>
                <c:ptCount val="124"/>
                <c:pt idx="79">
                  <c:v>-0.80897111111111086</c:v>
                </c:pt>
                <c:pt idx="80">
                  <c:v>0.17817888888888878</c:v>
                </c:pt>
                <c:pt idx="81">
                  <c:v>0.65877888888888869</c:v>
                </c:pt>
                <c:pt idx="82">
                  <c:v>-0.57977111111111101</c:v>
                </c:pt>
                <c:pt idx="83">
                  <c:v>-0.3838711111111115</c:v>
                </c:pt>
                <c:pt idx="84">
                  <c:v>-0.2173711111111114</c:v>
                </c:pt>
                <c:pt idx="85">
                  <c:v>-1.0530211111111114</c:v>
                </c:pt>
                <c:pt idx="86">
                  <c:v>0.73797888888888863</c:v>
                </c:pt>
                <c:pt idx="87">
                  <c:v>1.1113288888888886</c:v>
                </c:pt>
                <c:pt idx="88">
                  <c:v>0.55797888888888869</c:v>
                </c:pt>
                <c:pt idx="89">
                  <c:v>0.22182888888888874</c:v>
                </c:pt>
                <c:pt idx="90">
                  <c:v>1.2802288888888886</c:v>
                </c:pt>
                <c:pt idx="91">
                  <c:v>1.0432288888888888</c:v>
                </c:pt>
                <c:pt idx="92">
                  <c:v>0.58527888888888868</c:v>
                </c:pt>
                <c:pt idx="93">
                  <c:v>-0.26132111111111134</c:v>
                </c:pt>
                <c:pt idx="94">
                  <c:v>1.0781788888888886</c:v>
                </c:pt>
                <c:pt idx="95">
                  <c:v>0.77262888888888859</c:v>
                </c:pt>
                <c:pt idx="96">
                  <c:v>0.27807888888888865</c:v>
                </c:pt>
                <c:pt idx="97">
                  <c:v>0.4181788888888886</c:v>
                </c:pt>
                <c:pt idx="98">
                  <c:v>1.9115788888888887</c:v>
                </c:pt>
                <c:pt idx="99">
                  <c:v>1.8829288888888887</c:v>
                </c:pt>
                <c:pt idx="100">
                  <c:v>1.4713288888888887</c:v>
                </c:pt>
                <c:pt idx="101">
                  <c:v>1.5365788888888887</c:v>
                </c:pt>
                <c:pt idx="102">
                  <c:v>1.1446288888888887</c:v>
                </c:pt>
                <c:pt idx="103">
                  <c:v>1.4656288888888889</c:v>
                </c:pt>
                <c:pt idx="104">
                  <c:v>1.0585288888888886</c:v>
                </c:pt>
                <c:pt idx="105">
                  <c:v>1.5830788888888887</c:v>
                </c:pt>
                <c:pt idx="106">
                  <c:v>1.7492788888888884</c:v>
                </c:pt>
                <c:pt idx="107">
                  <c:v>1.8589288888888889</c:v>
                </c:pt>
                <c:pt idx="108">
                  <c:v>0.50337888888888871</c:v>
                </c:pt>
                <c:pt idx="109">
                  <c:v>0.59592888888888862</c:v>
                </c:pt>
                <c:pt idx="110">
                  <c:v>0.99702888888888863</c:v>
                </c:pt>
                <c:pt idx="111">
                  <c:v>1.1093788888888887</c:v>
                </c:pt>
                <c:pt idx="112">
                  <c:v>2.6773288888888884</c:v>
                </c:pt>
                <c:pt idx="113">
                  <c:v>0.69627888888888867</c:v>
                </c:pt>
                <c:pt idx="114">
                  <c:v>0.78147888888888861</c:v>
                </c:pt>
                <c:pt idx="115">
                  <c:v>2.5478788888888886</c:v>
                </c:pt>
                <c:pt idx="116">
                  <c:v>2.4763288888888888</c:v>
                </c:pt>
                <c:pt idx="117">
                  <c:v>2.3504788888888886</c:v>
                </c:pt>
                <c:pt idx="118">
                  <c:v>1.7939788888888888</c:v>
                </c:pt>
                <c:pt idx="119">
                  <c:v>1.2214288888888887</c:v>
                </c:pt>
                <c:pt idx="120">
                  <c:v>2.2906288888888886</c:v>
                </c:pt>
                <c:pt idx="121">
                  <c:v>2.4853288888888887</c:v>
                </c:pt>
                <c:pt idx="122">
                  <c:v>1.5968788888888885</c:v>
                </c:pt>
                <c:pt idx="123">
                  <c:v>1.8862288888888887</c:v>
                </c:pt>
              </c:numCache>
            </c:numRef>
          </c:val>
          <c:smooth val="0"/>
          <c:extLst>
            <c:ext xmlns:c16="http://schemas.microsoft.com/office/drawing/2014/chart" uri="{C3380CC4-5D6E-409C-BE32-E72D297353CC}">
              <c16:uniqueId val="{00000002-0DF6-406B-8484-A63E8494FE08}"/>
            </c:ext>
          </c:extLst>
        </c:ser>
        <c:dLbls>
          <c:showLegendKey val="0"/>
          <c:showVal val="0"/>
          <c:showCatName val="0"/>
          <c:showSerName val="0"/>
          <c:showPercent val="0"/>
          <c:showBubbleSize val="0"/>
        </c:dLbls>
        <c:marker val="1"/>
        <c:smooth val="0"/>
        <c:axId val="365500504"/>
        <c:axId val="365501288"/>
      </c:lineChart>
      <c:catAx>
        <c:axId val="365500504"/>
        <c:scaling>
          <c:orientation val="minMax"/>
        </c:scaling>
        <c:delete val="0"/>
        <c:axPos val="b"/>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41398446170921699"/>
              <c:y val="0.94453507340946197"/>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65501288"/>
        <c:crosses val="autoZero"/>
        <c:auto val="0"/>
        <c:lblAlgn val="ctr"/>
        <c:lblOffset val="100"/>
        <c:tickLblSkip val="10"/>
        <c:tickMarkSkip val="10"/>
        <c:noMultiLvlLbl val="0"/>
      </c:catAx>
      <c:valAx>
        <c:axId val="365501288"/>
        <c:scaling>
          <c:orientation val="minMax"/>
          <c:max val="3.5"/>
          <c:min val="-3"/>
        </c:scaling>
        <c:delete val="0"/>
        <c:axPos val="l"/>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Temperature anomaly (°F)</a:t>
                </a:r>
              </a:p>
            </c:rich>
          </c:tx>
          <c:layout>
            <c:manualLayout>
              <c:xMode val="edge"/>
              <c:yMode val="edge"/>
              <c:x val="1.22086570477247E-2"/>
              <c:y val="0.3849918433931500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65500504"/>
        <c:crosses val="autoZero"/>
        <c:crossBetween val="between"/>
        <c:majorUnit val="1"/>
        <c:minorUnit val="0.1"/>
      </c:valAx>
      <c:spPr>
        <a:noFill/>
        <a:ln w="38100">
          <a:solidFill>
            <a:srgbClr val="C0C0C0"/>
          </a:solidFill>
          <a:prstDash val="solid"/>
        </a:ln>
      </c:spPr>
    </c:plotArea>
    <c:legend>
      <c:legendPos val="r"/>
      <c:layout>
        <c:manualLayout>
          <c:xMode val="edge"/>
          <c:yMode val="edge"/>
          <c:x val="0.79685420594432754"/>
          <c:y val="0.15334420880913699"/>
          <c:w val="0.20314579405567262"/>
          <c:h val="0.29608242234283821"/>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Global Temperature Anomalies, 1901–2023</a:t>
            </a:r>
          </a:p>
        </c:rich>
      </c:tx>
      <c:layout>
        <c:manualLayout>
          <c:xMode val="edge"/>
          <c:yMode val="edge"/>
          <c:x val="0.25416204217536098"/>
          <c:y val="1.9575856443719501E-2"/>
        </c:manualLayout>
      </c:layout>
      <c:overlay val="0"/>
      <c:spPr>
        <a:noFill/>
        <a:ln w="25400">
          <a:noFill/>
        </a:ln>
      </c:spPr>
    </c:title>
    <c:autoTitleDeleted val="0"/>
    <c:plotArea>
      <c:layout>
        <c:manualLayout>
          <c:layoutTarget val="inner"/>
          <c:xMode val="edge"/>
          <c:yMode val="edge"/>
          <c:x val="7.54716981132076E-2"/>
          <c:y val="0.122349102773247"/>
          <c:w val="0.71254162042175395"/>
          <c:h val="0.77801160277556602"/>
        </c:manualLayout>
      </c:layout>
      <c:barChart>
        <c:barDir val="col"/>
        <c:grouping val="clustered"/>
        <c:varyColors val="0"/>
        <c:ser>
          <c:idx val="1"/>
          <c:order val="0"/>
          <c:tx>
            <c:v>Earth's surface (land+ocean)</c:v>
          </c:tx>
          <c:spPr>
            <a:solidFill>
              <a:srgbClr val="993366"/>
            </a:solidFill>
            <a:ln w="12700">
              <a:solidFill>
                <a:srgbClr val="000000"/>
              </a:solidFill>
              <a:prstDash val="solid"/>
            </a:ln>
          </c:spPr>
          <c:invertIfNegative val="0"/>
          <c:cat>
            <c:numRef>
              <c:f>'Data for Global Temp Graph'!$A$24:$A$147</c:f>
              <c:numCache>
                <c:formatCode>General</c:formatCode>
                <c:ptCount val="124"/>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pt idx="108">
                  <c:v>2008</c:v>
                </c:pt>
                <c:pt idx="109">
                  <c:v>2009</c:v>
                </c:pt>
                <c:pt idx="110">
                  <c:v>2010</c:v>
                </c:pt>
                <c:pt idx="111">
                  <c:v>2011</c:v>
                </c:pt>
                <c:pt idx="112">
                  <c:v>2012</c:v>
                </c:pt>
                <c:pt idx="113">
                  <c:v>2013</c:v>
                </c:pt>
                <c:pt idx="114">
                  <c:v>2014</c:v>
                </c:pt>
                <c:pt idx="115">
                  <c:v>2015</c:v>
                </c:pt>
                <c:pt idx="116">
                  <c:v>2016</c:v>
                </c:pt>
                <c:pt idx="117">
                  <c:v>2017</c:v>
                </c:pt>
                <c:pt idx="118">
                  <c:v>2018</c:v>
                </c:pt>
                <c:pt idx="119">
                  <c:v>2019</c:v>
                </c:pt>
                <c:pt idx="120">
                  <c:v>2020</c:v>
                </c:pt>
                <c:pt idx="121">
                  <c:v>2021</c:v>
                </c:pt>
                <c:pt idx="122">
                  <c:v>2022</c:v>
                </c:pt>
                <c:pt idx="123">
                  <c:v>2023</c:v>
                </c:pt>
              </c:numCache>
            </c:numRef>
          </c:cat>
          <c:val>
            <c:numRef>
              <c:f>'Data for Global Temp Graph'!$E$24:$E$147</c:f>
              <c:numCache>
                <c:formatCode>General</c:formatCode>
                <c:ptCount val="124"/>
                <c:pt idx="1">
                  <c:v>-0.19800000000000001</c:v>
                </c:pt>
                <c:pt idx="2">
                  <c:v>-0.39600000000000002</c:v>
                </c:pt>
                <c:pt idx="3">
                  <c:v>-0.64799999999999991</c:v>
                </c:pt>
                <c:pt idx="4">
                  <c:v>-0.77400000000000002</c:v>
                </c:pt>
                <c:pt idx="5">
                  <c:v>-0.45</c:v>
                </c:pt>
                <c:pt idx="6">
                  <c:v>-0.28799999999999998</c:v>
                </c:pt>
                <c:pt idx="7">
                  <c:v>-0.61199999999999999</c:v>
                </c:pt>
                <c:pt idx="8">
                  <c:v>-0.73799999999999999</c:v>
                </c:pt>
                <c:pt idx="9">
                  <c:v>-0.75600000000000001</c:v>
                </c:pt>
                <c:pt idx="10">
                  <c:v>-0.66600000000000004</c:v>
                </c:pt>
                <c:pt idx="11">
                  <c:v>-0.72</c:v>
                </c:pt>
                <c:pt idx="12">
                  <c:v>-0.59400000000000008</c:v>
                </c:pt>
                <c:pt idx="13">
                  <c:v>-0.57599999999999996</c:v>
                </c:pt>
                <c:pt idx="14">
                  <c:v>-0.25200000000000006</c:v>
                </c:pt>
                <c:pt idx="15">
                  <c:v>-0.14399999999999999</c:v>
                </c:pt>
                <c:pt idx="16">
                  <c:v>-0.53999999999999992</c:v>
                </c:pt>
                <c:pt idx="17">
                  <c:v>-0.77400000000000002</c:v>
                </c:pt>
                <c:pt idx="18">
                  <c:v>-0.53999999999999992</c:v>
                </c:pt>
                <c:pt idx="19">
                  <c:v>-0.41400000000000003</c:v>
                </c:pt>
                <c:pt idx="20">
                  <c:v>-0.41400000000000003</c:v>
                </c:pt>
                <c:pt idx="21">
                  <c:v>-0.28799999999999998</c:v>
                </c:pt>
                <c:pt idx="22">
                  <c:v>-0.41400000000000003</c:v>
                </c:pt>
                <c:pt idx="23">
                  <c:v>-0.45</c:v>
                </c:pt>
                <c:pt idx="24">
                  <c:v>-0.41400000000000003</c:v>
                </c:pt>
                <c:pt idx="25">
                  <c:v>-0.36</c:v>
                </c:pt>
                <c:pt idx="26">
                  <c:v>-0.12600000000000003</c:v>
                </c:pt>
                <c:pt idx="27">
                  <c:v>-0.30599999999999999</c:v>
                </c:pt>
                <c:pt idx="28">
                  <c:v>-0.28799999999999998</c:v>
                </c:pt>
                <c:pt idx="29">
                  <c:v>-0.57599999999999996</c:v>
                </c:pt>
                <c:pt idx="30">
                  <c:v>-0.19800000000000001</c:v>
                </c:pt>
                <c:pt idx="31">
                  <c:v>-0.09</c:v>
                </c:pt>
                <c:pt idx="32">
                  <c:v>-0.21600000000000003</c:v>
                </c:pt>
                <c:pt idx="33">
                  <c:v>-0.43200000000000005</c:v>
                </c:pt>
                <c:pt idx="34">
                  <c:v>-0.18</c:v>
                </c:pt>
                <c:pt idx="35">
                  <c:v>-0.26999999999999996</c:v>
                </c:pt>
                <c:pt idx="36">
                  <c:v>-0.19800000000000001</c:v>
                </c:pt>
                <c:pt idx="37">
                  <c:v>-1.7999999999999999E-2</c:v>
                </c:pt>
                <c:pt idx="38">
                  <c:v>1.7999999999999999E-2</c:v>
                </c:pt>
                <c:pt idx="39">
                  <c:v>3.5999999999999997E-2</c:v>
                </c:pt>
                <c:pt idx="40">
                  <c:v>0.26999999999999996</c:v>
                </c:pt>
                <c:pt idx="41">
                  <c:v>0.41400000000000003</c:v>
                </c:pt>
                <c:pt idx="42">
                  <c:v>0.16199999999999998</c:v>
                </c:pt>
                <c:pt idx="43">
                  <c:v>0.14399999999999999</c:v>
                </c:pt>
                <c:pt idx="44">
                  <c:v>0.43200000000000005</c:v>
                </c:pt>
                <c:pt idx="45">
                  <c:v>0.26999999999999996</c:v>
                </c:pt>
                <c:pt idx="46">
                  <c:v>-7.1999999999999995E-2</c:v>
                </c:pt>
                <c:pt idx="47">
                  <c:v>0</c:v>
                </c:pt>
                <c:pt idx="48">
                  <c:v>-0.12600000000000003</c:v>
                </c:pt>
                <c:pt idx="49">
                  <c:v>-0.10800000000000001</c:v>
                </c:pt>
                <c:pt idx="50">
                  <c:v>-0.23399999999999999</c:v>
                </c:pt>
                <c:pt idx="51">
                  <c:v>-5.4000000000000006E-2</c:v>
                </c:pt>
                <c:pt idx="52">
                  <c:v>0.09</c:v>
                </c:pt>
                <c:pt idx="53">
                  <c:v>0.18</c:v>
                </c:pt>
                <c:pt idx="54">
                  <c:v>-0.16199999999999998</c:v>
                </c:pt>
                <c:pt idx="55">
                  <c:v>-0.21600000000000003</c:v>
                </c:pt>
                <c:pt idx="56">
                  <c:v>-0.28799999999999998</c:v>
                </c:pt>
                <c:pt idx="57">
                  <c:v>0.10800000000000001</c:v>
                </c:pt>
                <c:pt idx="58">
                  <c:v>0.16199999999999998</c:v>
                </c:pt>
                <c:pt idx="59">
                  <c:v>0.12600000000000003</c:v>
                </c:pt>
                <c:pt idx="60">
                  <c:v>1.7999999999999999E-2</c:v>
                </c:pt>
                <c:pt idx="61">
                  <c:v>0.14399999999999999</c:v>
                </c:pt>
                <c:pt idx="62">
                  <c:v>0.09</c:v>
                </c:pt>
                <c:pt idx="63">
                  <c:v>0.12600000000000003</c:v>
                </c:pt>
                <c:pt idx="64">
                  <c:v>-0.30599999999999999</c:v>
                </c:pt>
                <c:pt idx="65">
                  <c:v>-0.14399999999999999</c:v>
                </c:pt>
                <c:pt idx="66">
                  <c:v>-5.4000000000000006E-2</c:v>
                </c:pt>
                <c:pt idx="67">
                  <c:v>1.7999999999999999E-2</c:v>
                </c:pt>
                <c:pt idx="68">
                  <c:v>-0.09</c:v>
                </c:pt>
                <c:pt idx="69">
                  <c:v>0.18</c:v>
                </c:pt>
                <c:pt idx="70">
                  <c:v>0.09</c:v>
                </c:pt>
                <c:pt idx="71">
                  <c:v>-0.10800000000000001</c:v>
                </c:pt>
                <c:pt idx="72">
                  <c:v>0.10800000000000001</c:v>
                </c:pt>
                <c:pt idx="73">
                  <c:v>0.34199999999999997</c:v>
                </c:pt>
                <c:pt idx="74">
                  <c:v>-0.09</c:v>
                </c:pt>
                <c:pt idx="75">
                  <c:v>1.7999999999999999E-2</c:v>
                </c:pt>
                <c:pt idx="76">
                  <c:v>-0.09</c:v>
                </c:pt>
                <c:pt idx="77">
                  <c:v>0.36</c:v>
                </c:pt>
                <c:pt idx="78">
                  <c:v>0.18</c:v>
                </c:pt>
                <c:pt idx="79">
                  <c:v>0.36</c:v>
                </c:pt>
                <c:pt idx="80">
                  <c:v>0.55800000000000005</c:v>
                </c:pt>
                <c:pt idx="81">
                  <c:v>0.63</c:v>
                </c:pt>
                <c:pt idx="82">
                  <c:v>0.30599999999999999</c:v>
                </c:pt>
                <c:pt idx="83">
                  <c:v>0.63</c:v>
                </c:pt>
                <c:pt idx="84">
                  <c:v>0.34199999999999997</c:v>
                </c:pt>
                <c:pt idx="85">
                  <c:v>0.28799999999999998</c:v>
                </c:pt>
                <c:pt idx="86">
                  <c:v>0.39600000000000002</c:v>
                </c:pt>
                <c:pt idx="87">
                  <c:v>0.61199999999999999</c:v>
                </c:pt>
                <c:pt idx="88">
                  <c:v>0.72</c:v>
                </c:pt>
                <c:pt idx="89">
                  <c:v>0.50400000000000011</c:v>
                </c:pt>
                <c:pt idx="90">
                  <c:v>0.80999999999999994</c:v>
                </c:pt>
                <c:pt idx="91">
                  <c:v>0.75600000000000001</c:v>
                </c:pt>
                <c:pt idx="92">
                  <c:v>0.43200000000000005</c:v>
                </c:pt>
                <c:pt idx="93">
                  <c:v>0.48600000000000004</c:v>
                </c:pt>
                <c:pt idx="94">
                  <c:v>0.59400000000000008</c:v>
                </c:pt>
                <c:pt idx="95">
                  <c:v>0.8640000000000001</c:v>
                </c:pt>
                <c:pt idx="96">
                  <c:v>0.63</c:v>
                </c:pt>
                <c:pt idx="97">
                  <c:v>0.88200000000000001</c:v>
                </c:pt>
                <c:pt idx="98">
                  <c:v>1.1339999999999999</c:v>
                </c:pt>
                <c:pt idx="99">
                  <c:v>0.73799999999999999</c:v>
                </c:pt>
                <c:pt idx="100">
                  <c:v>0.73799999999999999</c:v>
                </c:pt>
                <c:pt idx="101">
                  <c:v>0.99</c:v>
                </c:pt>
                <c:pt idx="102">
                  <c:v>1.1160000000000001</c:v>
                </c:pt>
                <c:pt idx="103">
                  <c:v>1.1339999999999999</c:v>
                </c:pt>
                <c:pt idx="104">
                  <c:v>1.0080000000000002</c:v>
                </c:pt>
                <c:pt idx="105">
                  <c:v>1.26</c:v>
                </c:pt>
                <c:pt idx="106">
                  <c:v>1.1880000000000002</c:v>
                </c:pt>
                <c:pt idx="107">
                  <c:v>1.1700000000000002</c:v>
                </c:pt>
                <c:pt idx="108">
                  <c:v>0.97200000000000009</c:v>
                </c:pt>
                <c:pt idx="109">
                  <c:v>1.206</c:v>
                </c:pt>
                <c:pt idx="110">
                  <c:v>1.3320000000000001</c:v>
                </c:pt>
                <c:pt idx="111">
                  <c:v>1.0980000000000001</c:v>
                </c:pt>
                <c:pt idx="112">
                  <c:v>1.1700000000000002</c:v>
                </c:pt>
                <c:pt idx="113">
                  <c:v>1.224</c:v>
                </c:pt>
                <c:pt idx="114">
                  <c:v>1.35</c:v>
                </c:pt>
                <c:pt idx="115">
                  <c:v>1.6379999999999999</c:v>
                </c:pt>
                <c:pt idx="116">
                  <c:v>1.8539999999999999</c:v>
                </c:pt>
                <c:pt idx="117">
                  <c:v>1.6919999999999997</c:v>
                </c:pt>
                <c:pt idx="118">
                  <c:v>1.5660000000000001</c:v>
                </c:pt>
                <c:pt idx="119">
                  <c:v>1.764</c:v>
                </c:pt>
                <c:pt idx="120">
                  <c:v>1.8180000000000001</c:v>
                </c:pt>
                <c:pt idx="121">
                  <c:v>1.548</c:v>
                </c:pt>
                <c:pt idx="122">
                  <c:v>1.6199999999999999</c:v>
                </c:pt>
                <c:pt idx="123">
                  <c:v>2.1419999999999999</c:v>
                </c:pt>
              </c:numCache>
            </c:numRef>
          </c:val>
          <c:extLst>
            <c:ext xmlns:c16="http://schemas.microsoft.com/office/drawing/2014/chart" uri="{C3380CC4-5D6E-409C-BE32-E72D297353CC}">
              <c16:uniqueId val="{00000000-24E7-4F52-8E5B-54C67D4A2828}"/>
            </c:ext>
          </c:extLst>
        </c:ser>
        <c:dLbls>
          <c:showLegendKey val="0"/>
          <c:showVal val="0"/>
          <c:showCatName val="0"/>
          <c:showSerName val="0"/>
          <c:showPercent val="0"/>
          <c:showBubbleSize val="0"/>
        </c:dLbls>
        <c:gapWidth val="0"/>
        <c:axId val="365497760"/>
        <c:axId val="365498152"/>
      </c:barChart>
      <c:lineChart>
        <c:grouping val="standard"/>
        <c:varyColors val="0"/>
        <c:ser>
          <c:idx val="2"/>
          <c:order val="1"/>
          <c:tx>
            <c:v>Lower troposphere (measured by satellite) (UAH)</c:v>
          </c:tx>
          <c:spPr>
            <a:ln>
              <a:solidFill>
                <a:schemeClr val="tx2"/>
              </a:solidFill>
            </a:ln>
          </c:spPr>
          <c:marker>
            <c:symbol val="none"/>
          </c:marker>
          <c:cat>
            <c:numRef>
              <c:f>'Data for Global Temp Graph'!$A$24:$A$146</c:f>
              <c:numCache>
                <c:formatCode>General</c:formatCode>
                <c:ptCount val="123"/>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pt idx="108">
                  <c:v>2008</c:v>
                </c:pt>
                <c:pt idx="109">
                  <c:v>2009</c:v>
                </c:pt>
                <c:pt idx="110">
                  <c:v>2010</c:v>
                </c:pt>
                <c:pt idx="111">
                  <c:v>2011</c:v>
                </c:pt>
                <c:pt idx="112">
                  <c:v>2012</c:v>
                </c:pt>
                <c:pt idx="113">
                  <c:v>2013</c:v>
                </c:pt>
                <c:pt idx="114">
                  <c:v>2014</c:v>
                </c:pt>
                <c:pt idx="115">
                  <c:v>2015</c:v>
                </c:pt>
                <c:pt idx="116">
                  <c:v>2016</c:v>
                </c:pt>
                <c:pt idx="117">
                  <c:v>2017</c:v>
                </c:pt>
                <c:pt idx="118">
                  <c:v>2018</c:v>
                </c:pt>
                <c:pt idx="119">
                  <c:v>2019</c:v>
                </c:pt>
                <c:pt idx="120">
                  <c:v>2020</c:v>
                </c:pt>
                <c:pt idx="121">
                  <c:v>2021</c:v>
                </c:pt>
                <c:pt idx="122">
                  <c:v>2022</c:v>
                </c:pt>
              </c:numCache>
            </c:numRef>
          </c:cat>
          <c:val>
            <c:numRef>
              <c:f>'Data for Global Temp Graph'!$G$24:$G$146</c:f>
              <c:numCache>
                <c:formatCode>General</c:formatCode>
                <c:ptCount val="123"/>
                <c:pt idx="79">
                  <c:v>0.50445454545454582</c:v>
                </c:pt>
                <c:pt idx="80">
                  <c:v>0.80445454545454576</c:v>
                </c:pt>
                <c:pt idx="81">
                  <c:v>0.6799545454545457</c:v>
                </c:pt>
                <c:pt idx="82">
                  <c:v>0.34695454545454585</c:v>
                </c:pt>
                <c:pt idx="83">
                  <c:v>0.80445454545454576</c:v>
                </c:pt>
                <c:pt idx="84">
                  <c:v>0.45045454545454588</c:v>
                </c:pt>
                <c:pt idx="85">
                  <c:v>0.22695454545454585</c:v>
                </c:pt>
                <c:pt idx="86">
                  <c:v>0.48795454545454564</c:v>
                </c:pt>
                <c:pt idx="87">
                  <c:v>0.96645454545454579</c:v>
                </c:pt>
                <c:pt idx="88">
                  <c:v>0.94845454545454577</c:v>
                </c:pt>
                <c:pt idx="89">
                  <c:v>0.50445454545454571</c:v>
                </c:pt>
                <c:pt idx="90">
                  <c:v>0.90495454545454579</c:v>
                </c:pt>
                <c:pt idx="91">
                  <c:v>0.91545454545454574</c:v>
                </c:pt>
                <c:pt idx="92">
                  <c:v>0.37545454545454571</c:v>
                </c:pt>
                <c:pt idx="93">
                  <c:v>0.51345454545454572</c:v>
                </c:pt>
                <c:pt idx="94">
                  <c:v>0.76245454545454572</c:v>
                </c:pt>
                <c:pt idx="95">
                  <c:v>1.0054545454545458</c:v>
                </c:pt>
                <c:pt idx="96">
                  <c:v>0.86295454545454575</c:v>
                </c:pt>
                <c:pt idx="97">
                  <c:v>0.86595454545454575</c:v>
                </c:pt>
                <c:pt idx="98">
                  <c:v>1.7509545454545457</c:v>
                </c:pt>
                <c:pt idx="99">
                  <c:v>0.84945454545454568</c:v>
                </c:pt>
                <c:pt idx="100">
                  <c:v>0.84345454545454568</c:v>
                </c:pt>
                <c:pt idx="101">
                  <c:v>1.0864545454545458</c:v>
                </c:pt>
                <c:pt idx="102">
                  <c:v>1.2694545454545458</c:v>
                </c:pt>
                <c:pt idx="103">
                  <c:v>1.2169545454545458</c:v>
                </c:pt>
                <c:pt idx="104">
                  <c:v>1.0249545454545457</c:v>
                </c:pt>
                <c:pt idx="105">
                  <c:v>1.2364545454545457</c:v>
                </c:pt>
                <c:pt idx="106">
                  <c:v>1.0834545454545457</c:v>
                </c:pt>
                <c:pt idx="107">
                  <c:v>1.1689545454545458</c:v>
                </c:pt>
                <c:pt idx="108">
                  <c:v>0.69645454545454588</c:v>
                </c:pt>
                <c:pt idx="109">
                  <c:v>1.0474545454545456</c:v>
                </c:pt>
                <c:pt idx="110">
                  <c:v>1.4734545454545456</c:v>
                </c:pt>
                <c:pt idx="111">
                  <c:v>0.90945454545454574</c:v>
                </c:pt>
                <c:pt idx="112">
                  <c:v>0.97095454545454574</c:v>
                </c:pt>
                <c:pt idx="113">
                  <c:v>1.1299545454545457</c:v>
                </c:pt>
                <c:pt idx="114">
                  <c:v>1.2094545454545458</c:v>
                </c:pt>
                <c:pt idx="115">
                  <c:v>1.3759545454545459</c:v>
                </c:pt>
                <c:pt idx="116">
                  <c:v>1.8274545454545459</c:v>
                </c:pt>
                <c:pt idx="117">
                  <c:v>1.6099545454545456</c:v>
                </c:pt>
                <c:pt idx="118">
                  <c:v>1.2889545454545457</c:v>
                </c:pt>
                <c:pt idx="119">
                  <c:v>1.6759545454545459</c:v>
                </c:pt>
                <c:pt idx="120">
                  <c:v>1.7704545454545455</c:v>
                </c:pt>
                <c:pt idx="121">
                  <c:v>1.3759545454545457</c:v>
                </c:pt>
                <c:pt idx="122">
                  <c:v>1.4404545454545459</c:v>
                </c:pt>
              </c:numCache>
            </c:numRef>
          </c:val>
          <c:smooth val="0"/>
          <c:extLst>
            <c:ext xmlns:c16="http://schemas.microsoft.com/office/drawing/2014/chart" uri="{C3380CC4-5D6E-409C-BE32-E72D297353CC}">
              <c16:uniqueId val="{00000002-0766-4BD1-9DEC-12D291894CC4}"/>
            </c:ext>
          </c:extLst>
        </c:ser>
        <c:ser>
          <c:idx val="3"/>
          <c:order val="2"/>
          <c:tx>
            <c:v>Lower troposphere (measured by satellite) (RSS)</c:v>
          </c:tx>
          <c:spPr>
            <a:ln>
              <a:solidFill>
                <a:schemeClr val="accent6"/>
              </a:solidFill>
            </a:ln>
          </c:spPr>
          <c:marker>
            <c:symbol val="none"/>
          </c:marker>
          <c:cat>
            <c:numRef>
              <c:f>'Data for Global Temp Graph'!$A$24:$A$146</c:f>
              <c:numCache>
                <c:formatCode>General</c:formatCode>
                <c:ptCount val="123"/>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pt idx="108">
                  <c:v>2008</c:v>
                </c:pt>
                <c:pt idx="109">
                  <c:v>2009</c:v>
                </c:pt>
                <c:pt idx="110">
                  <c:v>2010</c:v>
                </c:pt>
                <c:pt idx="111">
                  <c:v>2011</c:v>
                </c:pt>
                <c:pt idx="112">
                  <c:v>2012</c:v>
                </c:pt>
                <c:pt idx="113">
                  <c:v>2013</c:v>
                </c:pt>
                <c:pt idx="114">
                  <c:v>2014</c:v>
                </c:pt>
                <c:pt idx="115">
                  <c:v>2015</c:v>
                </c:pt>
                <c:pt idx="116">
                  <c:v>2016</c:v>
                </c:pt>
                <c:pt idx="117">
                  <c:v>2017</c:v>
                </c:pt>
                <c:pt idx="118">
                  <c:v>2018</c:v>
                </c:pt>
                <c:pt idx="119">
                  <c:v>2019</c:v>
                </c:pt>
                <c:pt idx="120">
                  <c:v>2020</c:v>
                </c:pt>
                <c:pt idx="121">
                  <c:v>2021</c:v>
                </c:pt>
                <c:pt idx="122">
                  <c:v>2022</c:v>
                </c:pt>
              </c:numCache>
            </c:numRef>
          </c:cat>
          <c:val>
            <c:numRef>
              <c:f>'Data for Global Temp Graph'!$H$24:$H$147</c:f>
              <c:numCache>
                <c:formatCode>General</c:formatCode>
                <c:ptCount val="124"/>
                <c:pt idx="79">
                  <c:v>0.30498666666666691</c:v>
                </c:pt>
                <c:pt idx="80">
                  <c:v>0.56838666666666682</c:v>
                </c:pt>
                <c:pt idx="81">
                  <c:v>0.54333666666666691</c:v>
                </c:pt>
                <c:pt idx="82">
                  <c:v>0.19683666666666688</c:v>
                </c:pt>
                <c:pt idx="83">
                  <c:v>0.59463666666666692</c:v>
                </c:pt>
                <c:pt idx="84">
                  <c:v>0.14223666666666679</c:v>
                </c:pt>
                <c:pt idx="85">
                  <c:v>4.7136666666666938E-2</c:v>
                </c:pt>
                <c:pt idx="86">
                  <c:v>0.24798666666666691</c:v>
                </c:pt>
                <c:pt idx="87">
                  <c:v>0.75858666666666685</c:v>
                </c:pt>
                <c:pt idx="88">
                  <c:v>0.70353666666666692</c:v>
                </c:pt>
                <c:pt idx="89">
                  <c:v>0.35448666666666689</c:v>
                </c:pt>
                <c:pt idx="90">
                  <c:v>0.65688666666666684</c:v>
                </c:pt>
                <c:pt idx="91">
                  <c:v>0.73653666666666684</c:v>
                </c:pt>
                <c:pt idx="92">
                  <c:v>0.26838666666666688</c:v>
                </c:pt>
                <c:pt idx="93">
                  <c:v>0.37713666666666695</c:v>
                </c:pt>
                <c:pt idx="94">
                  <c:v>0.6109866666666669</c:v>
                </c:pt>
                <c:pt idx="95">
                  <c:v>0.85443666666666684</c:v>
                </c:pt>
                <c:pt idx="96">
                  <c:v>0.68118666666666683</c:v>
                </c:pt>
                <c:pt idx="97">
                  <c:v>0.74073666666666682</c:v>
                </c:pt>
                <c:pt idx="98">
                  <c:v>1.5460866666666668</c:v>
                </c:pt>
                <c:pt idx="99">
                  <c:v>0.74253666666666684</c:v>
                </c:pt>
                <c:pt idx="100">
                  <c:v>0.73248666666666684</c:v>
                </c:pt>
                <c:pt idx="101">
                  <c:v>1.0210866666666669</c:v>
                </c:pt>
                <c:pt idx="102">
                  <c:v>1.216536666666667</c:v>
                </c:pt>
                <c:pt idx="103">
                  <c:v>1.2429366666666668</c:v>
                </c:pt>
                <c:pt idx="104">
                  <c:v>1.1217366666666668</c:v>
                </c:pt>
                <c:pt idx="105">
                  <c:v>1.3527366666666669</c:v>
                </c:pt>
                <c:pt idx="106">
                  <c:v>1.1973366666666669</c:v>
                </c:pt>
                <c:pt idx="107">
                  <c:v>1.2591366666666668</c:v>
                </c:pt>
                <c:pt idx="108">
                  <c:v>0.9003366666666669</c:v>
                </c:pt>
                <c:pt idx="109">
                  <c:v>1.1803866666666669</c:v>
                </c:pt>
                <c:pt idx="110">
                  <c:v>1.603086666666667</c:v>
                </c:pt>
                <c:pt idx="111">
                  <c:v>1.040886666666667</c:v>
                </c:pt>
                <c:pt idx="112">
                  <c:v>1.151586666666667</c:v>
                </c:pt>
                <c:pt idx="113">
                  <c:v>1.2816366666666668</c:v>
                </c:pt>
                <c:pt idx="114">
                  <c:v>1.3800366666666668</c:v>
                </c:pt>
                <c:pt idx="115">
                  <c:v>1.6084866666666668</c:v>
                </c:pt>
                <c:pt idx="116">
                  <c:v>1.953036666666667</c:v>
                </c:pt>
                <c:pt idx="117">
                  <c:v>1.7332866666666666</c:v>
                </c:pt>
                <c:pt idx="118">
                  <c:v>1.4914866666666668</c:v>
                </c:pt>
                <c:pt idx="119">
                  <c:v>1.8499866666666667</c:v>
                </c:pt>
                <c:pt idx="120">
                  <c:v>1.9621866666666667</c:v>
                </c:pt>
                <c:pt idx="121">
                  <c:v>1.6230366666666667</c:v>
                </c:pt>
                <c:pt idx="122">
                  <c:v>1.5907866666666668</c:v>
                </c:pt>
                <c:pt idx="123">
                  <c:v>2.098686666666667</c:v>
                </c:pt>
              </c:numCache>
            </c:numRef>
          </c:val>
          <c:smooth val="0"/>
          <c:extLst>
            <c:ext xmlns:c16="http://schemas.microsoft.com/office/drawing/2014/chart" uri="{C3380CC4-5D6E-409C-BE32-E72D297353CC}">
              <c16:uniqueId val="{00000000-0766-4BD1-9DEC-12D291894CC4}"/>
            </c:ext>
          </c:extLst>
        </c:ser>
        <c:dLbls>
          <c:showLegendKey val="0"/>
          <c:showVal val="0"/>
          <c:showCatName val="0"/>
          <c:showSerName val="0"/>
          <c:showPercent val="0"/>
          <c:showBubbleSize val="0"/>
        </c:dLbls>
        <c:marker val="1"/>
        <c:smooth val="0"/>
        <c:axId val="365497760"/>
        <c:axId val="365498152"/>
      </c:lineChart>
      <c:catAx>
        <c:axId val="365497760"/>
        <c:scaling>
          <c:orientation val="minMax"/>
        </c:scaling>
        <c:delete val="0"/>
        <c:axPos val="b"/>
        <c:majorGridlines>
          <c:spPr>
            <a:ln w="3175">
              <a:solidFill>
                <a:srgbClr val="C0C0C0"/>
              </a:solidFill>
              <a:prstDash val="solid"/>
            </a:ln>
          </c:spPr>
        </c:majorGridlines>
        <c:title>
          <c:tx>
            <c:rich>
              <a:bodyPr/>
              <a:lstStyle/>
              <a:p>
                <a:pPr>
                  <a:defRPr b="1"/>
                </a:pPr>
                <a:r>
                  <a:rPr lang="en-US" b="1"/>
                  <a:t>Year</a:t>
                </a:r>
              </a:p>
            </c:rich>
          </c:tx>
          <c:overlay val="0"/>
        </c:title>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65498152"/>
        <c:crosses val="autoZero"/>
        <c:auto val="1"/>
        <c:lblAlgn val="ctr"/>
        <c:lblOffset val="100"/>
        <c:tickLblSkip val="10"/>
        <c:tickMarkSkip val="10"/>
        <c:noMultiLvlLbl val="1"/>
      </c:catAx>
      <c:valAx>
        <c:axId val="365498152"/>
        <c:scaling>
          <c:orientation val="minMax"/>
          <c:min val="-3"/>
        </c:scaling>
        <c:delete val="0"/>
        <c:axPos val="l"/>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Temperature anomaly (°F)</a:t>
                </a:r>
              </a:p>
            </c:rich>
          </c:tx>
          <c:layout>
            <c:manualLayout>
              <c:xMode val="edge"/>
              <c:yMode val="edge"/>
              <c:x val="1.22086570477247E-2"/>
              <c:y val="0.3849918433931500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65497760"/>
        <c:crosses val="autoZero"/>
        <c:crossBetween val="between"/>
        <c:majorUnit val="1"/>
        <c:minorUnit val="0.1"/>
      </c:valAx>
      <c:spPr>
        <a:noFill/>
        <a:ln w="38100">
          <a:solidFill>
            <a:srgbClr val="C0C0C0"/>
          </a:solidFill>
          <a:prstDash val="solid"/>
        </a:ln>
      </c:spPr>
    </c:plotArea>
    <c:legend>
      <c:legendPos val="r"/>
      <c:layout>
        <c:manualLayout>
          <c:xMode val="edge"/>
          <c:yMode val="edge"/>
          <c:x val="0.7968522092085536"/>
          <c:y val="0.15334420880913699"/>
          <c:w val="0.20314779079144638"/>
          <c:h val="0.33032812069670925"/>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ersons/person.xml><?xml version="1.0" encoding="utf-8"?>
<personList xmlns="http://schemas.microsoft.com/office/spreadsheetml/2018/threadedcomments" xmlns:x="http://schemas.openxmlformats.org/spreadsheetml/2006/main">
  <person displayName="AnnaClaire Marley" id="{708318B8-9AE3-4068-B7AF-662C4D6B540F}" userId="S::AnnaClaire.Marley@erg.com::1e72ca85-f0f4-44bd-a7af-c291334df291"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globaltemp_1" connectionId="1" xr16:uid="{00000000-0016-0000-03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U11" dT="2021-01-25T20:33:38.14" personId="{708318B8-9AE3-4068-B7AF-662C4D6B540F}" id="{0FFF8FF9-8797-4D24-98AC-4E196FBB4C8E}">
    <text>Do the pentads need to be padded? otherwise can't add 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250"/>
  <sheetViews>
    <sheetView zoomScale="90" zoomScaleNormal="90" workbookViewId="0">
      <pane ySplit="3" topLeftCell="A4" activePane="bottomLeft" state="frozen"/>
      <selection pane="bottomLeft" activeCell="Q18" sqref="Q18"/>
    </sheetView>
  </sheetViews>
  <sheetFormatPr defaultColWidth="8.85546875" defaultRowHeight="12.75"/>
  <cols>
    <col min="1" max="1" width="7.42578125" customWidth="1"/>
    <col min="2" max="3" width="10.42578125" customWidth="1"/>
    <col min="4" max="4" width="3.85546875" customWidth="1"/>
    <col min="5" max="5" width="8.5703125" customWidth="1"/>
    <col min="7" max="7" width="10" customWidth="1"/>
    <col min="8" max="8" width="10.5703125" customWidth="1"/>
    <col min="9" max="10" width="13.42578125" customWidth="1"/>
    <col min="12" max="12" width="11.7109375" bestFit="1" customWidth="1"/>
    <col min="13" max="14" width="9" bestFit="1" customWidth="1"/>
    <col min="15" max="15" width="11.7109375" bestFit="1" customWidth="1"/>
    <col min="16" max="19" width="9" bestFit="1" customWidth="1"/>
    <col min="21" max="22" width="9" bestFit="1" customWidth="1"/>
    <col min="24" max="25" width="9" bestFit="1" customWidth="1"/>
  </cols>
  <sheetData>
    <row r="1" spans="1:32">
      <c r="A1" s="35" t="s">
        <v>115</v>
      </c>
      <c r="B1" s="35"/>
      <c r="C1" s="35"/>
      <c r="D1" s="1"/>
      <c r="E1" s="15" t="s">
        <v>31</v>
      </c>
      <c r="F1" s="16"/>
      <c r="G1" s="16"/>
      <c r="H1" s="16"/>
      <c r="I1" s="16"/>
      <c r="J1" s="16"/>
      <c r="K1" s="16"/>
      <c r="L1" s="16"/>
      <c r="M1" s="16"/>
      <c r="N1" s="16"/>
      <c r="O1" s="16"/>
      <c r="P1" s="16"/>
      <c r="Q1" s="16"/>
      <c r="R1" s="16"/>
      <c r="S1" s="16"/>
      <c r="T1" s="16"/>
      <c r="U1" s="16"/>
      <c r="V1" s="16"/>
      <c r="W1" s="16"/>
      <c r="X1" s="16"/>
      <c r="Y1" s="16"/>
    </row>
    <row r="2" spans="1:32" ht="51.95" customHeight="1">
      <c r="C2" s="2" t="s">
        <v>4</v>
      </c>
      <c r="D2" s="2"/>
      <c r="F2" s="3" t="s">
        <v>116</v>
      </c>
      <c r="G2" s="3" t="s">
        <v>46</v>
      </c>
      <c r="H2" s="3" t="s">
        <v>47</v>
      </c>
      <c r="I2" s="3"/>
      <c r="J2" s="3"/>
      <c r="K2" s="2"/>
      <c r="L2" s="2"/>
      <c r="M2" s="2"/>
      <c r="N2" s="2"/>
      <c r="O2" s="2"/>
      <c r="P2" s="2"/>
      <c r="Q2" s="2"/>
      <c r="R2" s="2"/>
      <c r="S2" s="2"/>
    </row>
    <row r="3" spans="1:32" s="2" customFormat="1" ht="76.5">
      <c r="A3" s="65" t="s">
        <v>0</v>
      </c>
      <c r="B3" s="4" t="s">
        <v>59</v>
      </c>
      <c r="C3" s="2" t="s">
        <v>2</v>
      </c>
      <c r="E3" s="3" t="s">
        <v>3</v>
      </c>
      <c r="F3" s="2" t="s">
        <v>48</v>
      </c>
      <c r="I3" s="4" t="s">
        <v>127</v>
      </c>
      <c r="J3" s="4"/>
      <c r="K3" s="3"/>
      <c r="L3" s="3"/>
      <c r="M3" s="3"/>
      <c r="N3" s="3"/>
      <c r="O3" s="3"/>
      <c r="P3" s="3"/>
      <c r="Q3" s="3"/>
      <c r="R3" s="3"/>
      <c r="S3" s="3"/>
    </row>
    <row r="4" spans="1:32" s="2" customFormat="1">
      <c r="A4" s="50">
        <v>1895</v>
      </c>
      <c r="B4"/>
      <c r="C4"/>
      <c r="D4"/>
      <c r="E4" s="3"/>
      <c r="J4" s="4"/>
      <c r="K4" s="3"/>
      <c r="L4" s="3"/>
      <c r="M4" s="3"/>
      <c r="N4" s="3"/>
      <c r="O4" s="3"/>
      <c r="P4" s="3"/>
      <c r="Q4" s="3"/>
      <c r="R4" s="3"/>
      <c r="S4" s="3"/>
    </row>
    <row r="5" spans="1:32" s="2" customFormat="1">
      <c r="A5" s="50">
        <v>1896</v>
      </c>
      <c r="B5"/>
      <c r="C5"/>
      <c r="D5"/>
      <c r="E5" s="3"/>
      <c r="J5" s="4"/>
      <c r="K5" s="3"/>
      <c r="L5" s="3"/>
      <c r="M5" s="3"/>
      <c r="N5" s="3"/>
      <c r="O5" s="3"/>
      <c r="P5" s="3"/>
      <c r="Q5" s="3"/>
      <c r="R5" s="3"/>
      <c r="S5" s="3"/>
    </row>
    <row r="6" spans="1:32" s="2" customFormat="1">
      <c r="A6" s="50">
        <v>1897</v>
      </c>
      <c r="B6"/>
      <c r="C6"/>
      <c r="D6"/>
      <c r="E6" s="3"/>
      <c r="J6" s="4"/>
      <c r="K6" s="3"/>
      <c r="L6" s="3"/>
      <c r="M6" s="3"/>
      <c r="N6" s="3"/>
      <c r="O6" s="3"/>
      <c r="P6" s="3"/>
      <c r="Q6" s="3"/>
      <c r="R6" s="3"/>
      <c r="S6" s="3"/>
    </row>
    <row r="7" spans="1:32" s="2" customFormat="1">
      <c r="A7" s="50">
        <v>1898</v>
      </c>
      <c r="B7"/>
      <c r="C7"/>
      <c r="D7"/>
      <c r="E7" s="3"/>
      <c r="J7" s="41"/>
      <c r="K7" s="42"/>
      <c r="L7" s="42"/>
      <c r="M7" s="42"/>
      <c r="N7" s="42"/>
      <c r="O7" s="42"/>
      <c r="P7" s="42"/>
      <c r="Q7" s="42"/>
      <c r="R7" s="42"/>
      <c r="S7" s="42"/>
    </row>
    <row r="8" spans="1:32" s="2" customFormat="1">
      <c r="A8" s="50">
        <v>1899</v>
      </c>
      <c r="B8"/>
      <c r="C8"/>
      <c r="D8"/>
      <c r="E8" s="3"/>
      <c r="J8" s="41"/>
      <c r="K8" s="42"/>
      <c r="L8" s="42"/>
      <c r="M8" s="42"/>
      <c r="N8" s="42"/>
      <c r="O8" s="42"/>
      <c r="P8" s="42"/>
      <c r="Q8" s="42"/>
      <c r="R8" s="42"/>
      <c r="S8" s="42"/>
    </row>
    <row r="9" spans="1:32" s="2" customFormat="1">
      <c r="A9" s="50">
        <v>1900</v>
      </c>
      <c r="B9"/>
      <c r="C9"/>
      <c r="D9"/>
      <c r="E9" s="3"/>
      <c r="J9" s="41"/>
      <c r="K9" s="3"/>
      <c r="L9" s="3"/>
      <c r="M9" s="3"/>
      <c r="N9" s="3"/>
      <c r="O9" s="3"/>
      <c r="P9" s="3"/>
      <c r="Q9" s="3"/>
      <c r="R9" s="3"/>
      <c r="S9" s="3"/>
      <c r="T9" s="41"/>
      <c r="U9" s="61" t="s">
        <v>110</v>
      </c>
    </row>
    <row r="10" spans="1:32">
      <c r="A10" s="64">
        <v>1901</v>
      </c>
      <c r="B10">
        <v>51.87</v>
      </c>
      <c r="C10" s="66">
        <v>-0.15</v>
      </c>
      <c r="F10">
        <f>AVERAGE(C88:C132)</f>
        <v>1.0508888888888888</v>
      </c>
      <c r="G10" s="16"/>
      <c r="H10" s="16"/>
      <c r="I10" s="25">
        <f>$L$28*A10+$L$27</f>
        <v>-0.74467873065827206</v>
      </c>
      <c r="J10" s="43"/>
      <c r="K10" s="1" t="s">
        <v>126</v>
      </c>
      <c r="L10" s="5"/>
      <c r="M10" s="5"/>
      <c r="N10" s="5"/>
      <c r="O10" s="5"/>
      <c r="P10" s="5"/>
      <c r="Q10" s="5"/>
      <c r="R10" s="5"/>
      <c r="S10" s="5"/>
      <c r="T10" s="43"/>
      <c r="AE10" t="s">
        <v>37</v>
      </c>
    </row>
    <row r="11" spans="1:32" ht="13.5" thickBot="1">
      <c r="A11" s="64">
        <v>1902</v>
      </c>
      <c r="B11">
        <v>51.59</v>
      </c>
      <c r="C11" s="66">
        <v>-0.43</v>
      </c>
      <c r="G11" s="16"/>
      <c r="H11" s="16"/>
      <c r="I11" s="25">
        <f t="shared" ref="I11:I41" si="0">$L$28*A11+$L$27</f>
        <v>-0.72764348024230685</v>
      </c>
      <c r="J11" s="43"/>
      <c r="K11" t="s">
        <v>37</v>
      </c>
      <c r="T11" s="43"/>
      <c r="U11" s="63" t="s">
        <v>49</v>
      </c>
      <c r="V11" s="5"/>
      <c r="X11" s="1" t="s">
        <v>50</v>
      </c>
      <c r="Y11" s="5"/>
    </row>
    <row r="12" spans="1:32" ht="26.25" thickBot="1">
      <c r="A12" s="64">
        <v>1903</v>
      </c>
      <c r="B12">
        <v>50.62</v>
      </c>
      <c r="C12" s="66">
        <v>-1.4</v>
      </c>
      <c r="E12">
        <f>AVERAGE(C10:C14)</f>
        <v>-0.77200000000000002</v>
      </c>
      <c r="G12" s="16"/>
      <c r="H12" s="16"/>
      <c r="I12" s="25">
        <f t="shared" si="0"/>
        <v>-0.71060822982634875</v>
      </c>
      <c r="J12" s="43"/>
      <c r="T12" s="43"/>
      <c r="U12" s="4" t="s">
        <v>111</v>
      </c>
      <c r="V12" s="2" t="s">
        <v>2</v>
      </c>
      <c r="X12" s="4" t="s">
        <v>0</v>
      </c>
      <c r="Y12" s="2" t="s">
        <v>2</v>
      </c>
      <c r="AE12" s="52" t="s">
        <v>5</v>
      </c>
      <c r="AF12" s="52"/>
    </row>
    <row r="13" spans="1:32">
      <c r="A13" s="64">
        <v>1904</v>
      </c>
      <c r="B13">
        <v>51.16</v>
      </c>
      <c r="C13" s="66">
        <v>-0.86</v>
      </c>
      <c r="E13">
        <f>AVERAGE(C11:C15)</f>
        <v>-0.8</v>
      </c>
      <c r="G13" s="16"/>
      <c r="H13" s="16"/>
      <c r="I13" s="25">
        <f t="shared" si="0"/>
        <v>-0.69357297941038354</v>
      </c>
      <c r="J13" s="43"/>
      <c r="K13" s="52" t="s">
        <v>5</v>
      </c>
      <c r="L13" s="52"/>
      <c r="T13" s="43"/>
      <c r="U13">
        <v>2017</v>
      </c>
      <c r="V13">
        <v>1.9939999999999998</v>
      </c>
      <c r="X13" s="50">
        <v>2012</v>
      </c>
      <c r="Y13">
        <v>3.26</v>
      </c>
      <c r="AE13" t="s">
        <v>6</v>
      </c>
      <c r="AF13">
        <v>0.58980191307449681</v>
      </c>
    </row>
    <row r="14" spans="1:32">
      <c r="A14" s="64">
        <v>1905</v>
      </c>
      <c r="B14">
        <v>51</v>
      </c>
      <c r="C14" s="66">
        <v>-1.02</v>
      </c>
      <c r="E14">
        <f t="shared" ref="E14:E76" si="1">AVERAGE(C12:C16)</f>
        <v>-0.82199999999999984</v>
      </c>
      <c r="G14" s="16"/>
      <c r="H14" s="16"/>
      <c r="I14" s="25">
        <f t="shared" si="0"/>
        <v>-0.67653772899441833</v>
      </c>
      <c r="J14" s="43"/>
      <c r="K14" t="s">
        <v>6</v>
      </c>
      <c r="L14">
        <v>0.58980191307449681</v>
      </c>
      <c r="T14" s="43"/>
      <c r="U14">
        <v>2018</v>
      </c>
      <c r="V14">
        <v>1.988</v>
      </c>
      <c r="X14" s="50">
        <v>2016</v>
      </c>
      <c r="Y14">
        <v>2.9</v>
      </c>
      <c r="AE14" t="s">
        <v>7</v>
      </c>
      <c r="AF14">
        <v>0.34786629666633628</v>
      </c>
    </row>
    <row r="15" spans="1:32">
      <c r="A15" s="64">
        <v>1906</v>
      </c>
      <c r="B15">
        <v>51.73</v>
      </c>
      <c r="C15" s="66">
        <v>-0.28999999999999998</v>
      </c>
      <c r="E15">
        <f t="shared" si="1"/>
        <v>-0.53</v>
      </c>
      <c r="G15" s="16"/>
      <c r="H15" s="16"/>
      <c r="I15" s="25">
        <f t="shared" si="0"/>
        <v>-0.65950247857846023</v>
      </c>
      <c r="J15" s="43"/>
      <c r="K15" t="s">
        <v>7</v>
      </c>
      <c r="L15">
        <v>0.34786629666633628</v>
      </c>
      <c r="T15" s="43"/>
      <c r="U15">
        <v>2016</v>
      </c>
      <c r="V15">
        <v>1.966</v>
      </c>
      <c r="X15" s="50">
        <v>2017</v>
      </c>
      <c r="Y15">
        <v>2.5299999999999998</v>
      </c>
      <c r="AE15" t="s">
        <v>8</v>
      </c>
      <c r="AF15">
        <v>0.34247676192804155</v>
      </c>
    </row>
    <row r="16" spans="1:32">
      <c r="A16" s="64">
        <v>1907</v>
      </c>
      <c r="B16">
        <v>51.48</v>
      </c>
      <c r="C16" s="66">
        <v>-0.54</v>
      </c>
      <c r="E16">
        <f t="shared" si="1"/>
        <v>-0.47599999999999998</v>
      </c>
      <c r="G16" s="16"/>
      <c r="H16" s="16"/>
      <c r="I16" s="25">
        <f t="shared" si="0"/>
        <v>-0.64246722816249502</v>
      </c>
      <c r="J16" s="43"/>
      <c r="K16" t="s">
        <v>8</v>
      </c>
      <c r="L16">
        <v>0.34247676192804155</v>
      </c>
      <c r="T16" s="43"/>
      <c r="U16">
        <v>2019</v>
      </c>
      <c r="V16">
        <v>1.9059999999999999</v>
      </c>
      <c r="X16">
        <v>2021</v>
      </c>
      <c r="Y16">
        <v>2.4900000000000002</v>
      </c>
      <c r="AE16" t="s">
        <v>9</v>
      </c>
      <c r="AF16">
        <v>0.83496961874571884</v>
      </c>
    </row>
    <row r="17" spans="1:39" ht="13.5" thickBot="1">
      <c r="A17" s="64">
        <v>1908</v>
      </c>
      <c r="B17">
        <v>52.08</v>
      </c>
      <c r="C17" s="66">
        <v>0.06</v>
      </c>
      <c r="E17">
        <f t="shared" si="1"/>
        <v>-0.19199999999999998</v>
      </c>
      <c r="G17" s="16"/>
      <c r="H17" s="16"/>
      <c r="I17" s="25">
        <f t="shared" si="0"/>
        <v>-0.62543197774653692</v>
      </c>
      <c r="J17" s="43"/>
      <c r="K17" t="s">
        <v>9</v>
      </c>
      <c r="L17">
        <v>0.83496961874571884</v>
      </c>
      <c r="T17" s="43"/>
      <c r="U17">
        <v>2014</v>
      </c>
      <c r="V17">
        <v>1.8939999999999997</v>
      </c>
      <c r="X17" s="50">
        <v>2023</v>
      </c>
      <c r="Y17">
        <v>2.39</v>
      </c>
      <c r="AE17" s="8" t="s">
        <v>10</v>
      </c>
      <c r="AF17" s="8">
        <v>123</v>
      </c>
    </row>
    <row r="18" spans="1:39" ht="13.5" thickBot="1">
      <c r="A18" s="64">
        <v>1909</v>
      </c>
      <c r="B18">
        <v>51.43</v>
      </c>
      <c r="C18" s="66">
        <v>-0.59</v>
      </c>
      <c r="E18">
        <f t="shared" si="1"/>
        <v>-0.13200000000000001</v>
      </c>
      <c r="G18" s="16"/>
      <c r="H18" s="16"/>
      <c r="I18" s="25">
        <f t="shared" si="0"/>
        <v>-0.60839672733057171</v>
      </c>
      <c r="J18" s="43"/>
      <c r="K18" s="8" t="s">
        <v>10</v>
      </c>
      <c r="L18" s="8">
        <v>123</v>
      </c>
      <c r="T18" s="43"/>
      <c r="U18">
        <v>2021</v>
      </c>
      <c r="V18">
        <v>1.8520000000000001</v>
      </c>
      <c r="X18" s="50">
        <v>2015</v>
      </c>
      <c r="Y18">
        <v>2.38</v>
      </c>
    </row>
    <row r="19" spans="1:39" ht="13.5" thickBot="1">
      <c r="A19" s="64">
        <v>1910</v>
      </c>
      <c r="B19">
        <v>52.42</v>
      </c>
      <c r="C19" s="66">
        <v>0.4</v>
      </c>
      <c r="E19">
        <f t="shared" si="1"/>
        <v>-0.38200000000000001</v>
      </c>
      <c r="G19" s="16"/>
      <c r="H19" s="16"/>
      <c r="I19" s="25">
        <f t="shared" si="0"/>
        <v>-0.5913614769146065</v>
      </c>
      <c r="J19" s="43"/>
      <c r="T19" s="43"/>
      <c r="U19">
        <v>2015</v>
      </c>
      <c r="V19">
        <v>1.7479999999999998</v>
      </c>
      <c r="X19" s="48">
        <v>2020</v>
      </c>
      <c r="Y19">
        <v>2.35</v>
      </c>
      <c r="AE19" t="s">
        <v>11</v>
      </c>
    </row>
    <row r="20" spans="1:39" ht="13.5" thickBot="1">
      <c r="A20" s="64">
        <v>1911</v>
      </c>
      <c r="B20">
        <v>52.03</v>
      </c>
      <c r="C20" s="66">
        <v>0.01</v>
      </c>
      <c r="E20">
        <f>AVERAGE(C18:C22)</f>
        <v>-0.49000000000000005</v>
      </c>
      <c r="G20" s="16"/>
      <c r="H20" s="16"/>
      <c r="I20" s="25">
        <f t="shared" si="0"/>
        <v>-0.5743262264986484</v>
      </c>
      <c r="J20" s="43"/>
      <c r="K20" t="s">
        <v>11</v>
      </c>
      <c r="T20" s="43"/>
      <c r="U20">
        <v>2020</v>
      </c>
      <c r="V20">
        <v>1.6739999999999999</v>
      </c>
      <c r="X20" s="50">
        <v>2006</v>
      </c>
      <c r="Y20">
        <v>2.23</v>
      </c>
      <c r="AE20" s="51"/>
      <c r="AF20" s="51" t="s">
        <v>16</v>
      </c>
      <c r="AG20" s="51" t="s">
        <v>17</v>
      </c>
      <c r="AH20" s="51" t="s">
        <v>18</v>
      </c>
      <c r="AI20" s="51" t="s">
        <v>19</v>
      </c>
      <c r="AJ20" s="51" t="s">
        <v>20</v>
      </c>
    </row>
    <row r="21" spans="1:39">
      <c r="A21" s="64">
        <v>1912</v>
      </c>
      <c r="B21">
        <v>50.23</v>
      </c>
      <c r="C21" s="66">
        <v>-1.79</v>
      </c>
      <c r="E21">
        <f t="shared" si="1"/>
        <v>-0.40800000000000003</v>
      </c>
      <c r="G21" s="16"/>
      <c r="H21" s="16"/>
      <c r="I21" s="25">
        <f t="shared" si="0"/>
        <v>-0.55729097608268319</v>
      </c>
      <c r="J21" s="43"/>
      <c r="K21" s="51"/>
      <c r="L21" s="51" t="s">
        <v>16</v>
      </c>
      <c r="M21" s="51" t="s">
        <v>17</v>
      </c>
      <c r="N21" s="51" t="s">
        <v>18</v>
      </c>
      <c r="O21" s="51" t="s">
        <v>19</v>
      </c>
      <c r="P21" s="51" t="s">
        <v>20</v>
      </c>
      <c r="T21" s="43"/>
      <c r="U21">
        <v>2000</v>
      </c>
      <c r="V21">
        <v>1.6359999999999999</v>
      </c>
      <c r="X21" s="50">
        <v>1998</v>
      </c>
      <c r="Y21">
        <v>2.21</v>
      </c>
      <c r="AA21" s="21"/>
      <c r="AB21" s="21"/>
      <c r="AC21" s="21"/>
      <c r="AD21" s="21"/>
      <c r="AE21" t="s">
        <v>12</v>
      </c>
      <c r="AF21">
        <v>1</v>
      </c>
      <c r="AG21">
        <v>44.998954678773643</v>
      </c>
      <c r="AH21">
        <v>44.998954678773643</v>
      </c>
      <c r="AI21">
        <v>64.544773075607225</v>
      </c>
      <c r="AJ21">
        <v>7.0782007202443368E-13</v>
      </c>
    </row>
    <row r="22" spans="1:39" ht="13.5" thickBot="1">
      <c r="A22" s="64">
        <v>1913</v>
      </c>
      <c r="B22">
        <v>51.54</v>
      </c>
      <c r="C22" s="66">
        <v>-0.48</v>
      </c>
      <c r="E22">
        <f t="shared" si="1"/>
        <v>-0.60199999999999998</v>
      </c>
      <c r="G22" s="16"/>
      <c r="H22" s="16"/>
      <c r="I22" s="25">
        <f t="shared" si="0"/>
        <v>-0.54025572566671798</v>
      </c>
      <c r="J22" s="43"/>
      <c r="K22" t="s">
        <v>12</v>
      </c>
      <c r="L22">
        <v>1</v>
      </c>
      <c r="M22">
        <v>44.998954678773643</v>
      </c>
      <c r="N22">
        <v>44.998954678773643</v>
      </c>
      <c r="O22">
        <v>64.544773075607225</v>
      </c>
      <c r="P22">
        <v>7.0782007202443368E-13</v>
      </c>
      <c r="T22" s="43"/>
      <c r="U22" s="8">
        <v>2005</v>
      </c>
      <c r="V22" s="8">
        <v>1.56</v>
      </c>
      <c r="X22" s="67">
        <v>1934</v>
      </c>
      <c r="Y22" s="8">
        <v>2.08</v>
      </c>
      <c r="AE22" t="s">
        <v>13</v>
      </c>
      <c r="AF22">
        <v>121</v>
      </c>
      <c r="AG22">
        <v>84.358085971632889</v>
      </c>
      <c r="AH22">
        <v>0.69717426422837103</v>
      </c>
    </row>
    <row r="23" spans="1:39" ht="13.5" thickBot="1">
      <c r="A23" s="64">
        <v>1914</v>
      </c>
      <c r="B23">
        <v>51.84</v>
      </c>
      <c r="C23" s="66">
        <v>-0.18</v>
      </c>
      <c r="E23">
        <f t="shared" si="1"/>
        <v>-0.83799999999999986</v>
      </c>
      <c r="G23" s="16"/>
      <c r="H23" s="16"/>
      <c r="I23" s="25">
        <f t="shared" si="0"/>
        <v>-0.52322047525075988</v>
      </c>
      <c r="J23" s="43"/>
      <c r="K23" t="s">
        <v>13</v>
      </c>
      <c r="L23">
        <v>121</v>
      </c>
      <c r="M23">
        <v>84.358085971632889</v>
      </c>
      <c r="N23">
        <v>0.69717426422837103</v>
      </c>
      <c r="T23" s="43"/>
      <c r="U23">
        <v>2013</v>
      </c>
      <c r="V23">
        <v>1.5459999999999998</v>
      </c>
      <c r="X23" s="50">
        <v>1999</v>
      </c>
      <c r="Y23">
        <v>1.86</v>
      </c>
      <c r="AE23" s="8" t="s">
        <v>14</v>
      </c>
      <c r="AF23" s="8">
        <v>122</v>
      </c>
      <c r="AG23" s="8">
        <v>129.35704065040653</v>
      </c>
      <c r="AH23" s="8"/>
      <c r="AI23" s="8"/>
      <c r="AJ23" s="8"/>
    </row>
    <row r="24" spans="1:39" ht="13.5" thickBot="1">
      <c r="A24" s="64">
        <v>1915</v>
      </c>
      <c r="B24">
        <v>51.45</v>
      </c>
      <c r="C24" s="66">
        <v>-0.56999999999999995</v>
      </c>
      <c r="E24">
        <f t="shared" si="1"/>
        <v>-0.87199999999999989</v>
      </c>
      <c r="G24" s="16"/>
      <c r="H24" s="16"/>
      <c r="I24" s="25">
        <f t="shared" si="0"/>
        <v>-0.50618522483479467</v>
      </c>
      <c r="J24" s="43"/>
      <c r="K24" s="8" t="s">
        <v>14</v>
      </c>
      <c r="L24" s="8">
        <v>122</v>
      </c>
      <c r="M24" s="8">
        <v>129.35704065040653</v>
      </c>
      <c r="N24" s="8"/>
      <c r="O24" s="8"/>
      <c r="P24" s="8"/>
      <c r="T24" s="43"/>
      <c r="U24">
        <v>2004</v>
      </c>
      <c r="V24">
        <v>1.472</v>
      </c>
      <c r="X24" s="50">
        <v>1921</v>
      </c>
      <c r="Y24">
        <v>1.78</v>
      </c>
    </row>
    <row r="25" spans="1:39" ht="13.5" thickBot="1">
      <c r="A25" s="64">
        <v>1916</v>
      </c>
      <c r="B25">
        <v>50.85</v>
      </c>
      <c r="C25" s="66">
        <v>-1.17</v>
      </c>
      <c r="E25">
        <f t="shared" si="1"/>
        <v>-0.80600000000000005</v>
      </c>
      <c r="G25" s="16"/>
      <c r="H25" s="16"/>
      <c r="I25" s="25">
        <f t="shared" si="0"/>
        <v>-0.48914997441882946</v>
      </c>
      <c r="J25" s="43"/>
      <c r="T25" s="43"/>
      <c r="U25">
        <v>2001</v>
      </c>
      <c r="V25">
        <v>1.4420000000000002</v>
      </c>
      <c r="X25" s="50">
        <v>2001</v>
      </c>
      <c r="Y25">
        <v>1.67</v>
      </c>
      <c r="AE25" s="51"/>
      <c r="AF25" s="51" t="s">
        <v>21</v>
      </c>
      <c r="AG25" s="51" t="s">
        <v>9</v>
      </c>
      <c r="AH25" s="51" t="s">
        <v>22</v>
      </c>
      <c r="AI25" s="51" t="s">
        <v>23</v>
      </c>
      <c r="AJ25" s="51" t="s">
        <v>24</v>
      </c>
      <c r="AK25" s="51" t="s">
        <v>25</v>
      </c>
      <c r="AL25" s="51" t="s">
        <v>26</v>
      </c>
      <c r="AM25" s="51" t="s">
        <v>27</v>
      </c>
    </row>
    <row r="26" spans="1:39">
      <c r="A26" s="64">
        <v>1917</v>
      </c>
      <c r="B26">
        <v>50.06</v>
      </c>
      <c r="C26" s="66">
        <v>-1.96</v>
      </c>
      <c r="E26">
        <f t="shared" si="1"/>
        <v>-0.86399999999999988</v>
      </c>
      <c r="G26" s="16"/>
      <c r="H26" s="16"/>
      <c r="I26" s="25">
        <f t="shared" si="0"/>
        <v>-0.47211472400287136</v>
      </c>
      <c r="J26" s="43"/>
      <c r="K26" s="51"/>
      <c r="L26" s="51" t="s">
        <v>21</v>
      </c>
      <c r="M26" s="51" t="s">
        <v>9</v>
      </c>
      <c r="N26" s="51" t="s">
        <v>22</v>
      </c>
      <c r="O26" s="51" t="s">
        <v>23</v>
      </c>
      <c r="P26" s="51" t="s">
        <v>24</v>
      </c>
      <c r="Q26" s="51" t="s">
        <v>25</v>
      </c>
      <c r="R26" s="51" t="s">
        <v>26</v>
      </c>
      <c r="S26" s="51" t="s">
        <v>27</v>
      </c>
      <c r="T26" s="43"/>
      <c r="U26">
        <v>1999</v>
      </c>
      <c r="V26">
        <v>1.4339999999999999</v>
      </c>
      <c r="X26" s="50">
        <v>2007</v>
      </c>
      <c r="Y26">
        <v>1.63</v>
      </c>
      <c r="AA26" s="21"/>
      <c r="AB26" s="21"/>
      <c r="AC26" s="21"/>
      <c r="AD26" s="21"/>
      <c r="AE26" t="s">
        <v>15</v>
      </c>
      <c r="AF26">
        <v>-33.128689771403266</v>
      </c>
      <c r="AG26">
        <v>4.1609077617155235</v>
      </c>
      <c r="AH26">
        <v>-7.9618899693523746</v>
      </c>
      <c r="AI26">
        <v>1.037928794156975E-12</v>
      </c>
      <c r="AJ26">
        <v>-41.366304177175053</v>
      </c>
      <c r="AK26">
        <v>-24.89107536563148</v>
      </c>
      <c r="AL26">
        <v>-41.366304177175053</v>
      </c>
      <c r="AM26">
        <v>-24.89107536563148</v>
      </c>
    </row>
    <row r="27" spans="1:39" ht="13.5" thickBot="1">
      <c r="A27" s="64">
        <v>1918</v>
      </c>
      <c r="B27">
        <v>51.87</v>
      </c>
      <c r="C27" s="66">
        <v>-0.15</v>
      </c>
      <c r="E27">
        <f t="shared" si="1"/>
        <v>-0.94000000000000006</v>
      </c>
      <c r="G27" s="16"/>
      <c r="H27" s="16"/>
      <c r="I27" s="25">
        <f t="shared" si="0"/>
        <v>-0.45507947358690615</v>
      </c>
      <c r="J27" s="43"/>
      <c r="K27" t="s">
        <v>15</v>
      </c>
      <c r="L27">
        <v>-33.128689771403266</v>
      </c>
      <c r="M27">
        <v>4.1609077617155235</v>
      </c>
      <c r="N27">
        <v>-7.9618899693523746</v>
      </c>
      <c r="O27">
        <v>1.037928794156975E-12</v>
      </c>
      <c r="P27">
        <v>-41.366304177175053</v>
      </c>
      <c r="Q27">
        <v>-24.89107536563148</v>
      </c>
      <c r="R27">
        <v>-41.366304177175053</v>
      </c>
      <c r="S27">
        <v>-24.89107536563148</v>
      </c>
      <c r="T27" s="43"/>
      <c r="U27">
        <v>2006</v>
      </c>
      <c r="V27">
        <v>1.3660000000000001</v>
      </c>
      <c r="X27" s="50">
        <v>2005</v>
      </c>
      <c r="Y27">
        <v>1.62</v>
      </c>
      <c r="AE27" s="8" t="s">
        <v>28</v>
      </c>
      <c r="AF27" s="8">
        <v>1.7035250415962648E-2</v>
      </c>
      <c r="AG27" s="8">
        <v>2.1204009146567463E-3</v>
      </c>
      <c r="AH27" s="8">
        <v>8.0339761684739415</v>
      </c>
      <c r="AI27" s="8">
        <v>7.078200720244259E-13</v>
      </c>
      <c r="AJ27" s="8">
        <v>1.2837357523141947E-2</v>
      </c>
      <c r="AK27" s="8">
        <v>2.1233143308783349E-2</v>
      </c>
      <c r="AL27" s="8">
        <v>1.2837357523141947E-2</v>
      </c>
      <c r="AM27" s="8">
        <v>2.1233143308783349E-2</v>
      </c>
    </row>
    <row r="28" spans="1:39" ht="13.5" thickBot="1">
      <c r="A28" s="64">
        <v>1919</v>
      </c>
      <c r="B28">
        <v>51.55</v>
      </c>
      <c r="C28" s="66">
        <v>-0.47</v>
      </c>
      <c r="E28">
        <f t="shared" si="1"/>
        <v>-0.35000000000000003</v>
      </c>
      <c r="G28" s="16"/>
      <c r="H28" s="16"/>
      <c r="I28" s="25">
        <f t="shared" si="0"/>
        <v>-0.43804422317094804</v>
      </c>
      <c r="J28" s="43"/>
      <c r="K28" s="8" t="s">
        <v>28</v>
      </c>
      <c r="L28" s="8">
        <v>1.7035250415962648E-2</v>
      </c>
      <c r="M28" s="8">
        <v>2.1204009146567463E-3</v>
      </c>
      <c r="N28" s="8">
        <v>8.0339761684739415</v>
      </c>
      <c r="O28" s="8">
        <v>7.078200720244259E-13</v>
      </c>
      <c r="P28" s="8">
        <v>1.2837357523141947E-2</v>
      </c>
      <c r="Q28" s="8">
        <v>2.1233143308783349E-2</v>
      </c>
      <c r="R28" s="8">
        <v>1.2837357523141947E-2</v>
      </c>
      <c r="S28" s="8">
        <v>2.1233143308783349E-2</v>
      </c>
      <c r="T28" s="43"/>
      <c r="U28">
        <v>2003</v>
      </c>
      <c r="V28">
        <v>1.3599999999999999</v>
      </c>
      <c r="X28" s="50">
        <v>1931</v>
      </c>
      <c r="Y28">
        <v>1.52</v>
      </c>
    </row>
    <row r="29" spans="1:39">
      <c r="A29" s="64">
        <v>1920</v>
      </c>
      <c r="B29">
        <v>51.07</v>
      </c>
      <c r="C29" s="66">
        <v>-0.95</v>
      </c>
      <c r="E29">
        <f t="shared" si="1"/>
        <v>4.4000000000000039E-2</v>
      </c>
      <c r="G29" s="16"/>
      <c r="H29" s="16"/>
      <c r="I29" s="25">
        <f t="shared" si="0"/>
        <v>-0.42100897275498284</v>
      </c>
      <c r="J29" s="43"/>
      <c r="T29" s="43"/>
      <c r="U29">
        <v>2002</v>
      </c>
      <c r="V29">
        <v>1.286</v>
      </c>
      <c r="X29" s="50">
        <v>2018</v>
      </c>
      <c r="Y29">
        <v>1.5</v>
      </c>
    </row>
    <row r="30" spans="1:39">
      <c r="A30" s="64">
        <v>1921</v>
      </c>
      <c r="B30">
        <v>53.8</v>
      </c>
      <c r="C30" s="66">
        <v>1.78</v>
      </c>
      <c r="E30">
        <f t="shared" si="1"/>
        <v>-1.9999999999999797E-3</v>
      </c>
      <c r="G30" s="16"/>
      <c r="H30" s="16"/>
      <c r="I30" s="25">
        <f t="shared" si="0"/>
        <v>-0.40397372233901763</v>
      </c>
      <c r="J30" s="43"/>
      <c r="T30" s="43"/>
      <c r="U30">
        <v>2012</v>
      </c>
      <c r="V30">
        <v>1.262</v>
      </c>
      <c r="X30" s="50">
        <v>1990</v>
      </c>
      <c r="Y30">
        <v>1.49</v>
      </c>
    </row>
    <row r="31" spans="1:39">
      <c r="A31" s="64">
        <v>1922</v>
      </c>
      <c r="B31">
        <v>52.03</v>
      </c>
      <c r="C31" s="66">
        <v>0.01</v>
      </c>
      <c r="E31">
        <f t="shared" si="1"/>
        <v>-0.19399999999999998</v>
      </c>
      <c r="G31" s="16"/>
      <c r="H31" s="16"/>
      <c r="I31" s="25">
        <f t="shared" si="0"/>
        <v>-0.38693847192305952</v>
      </c>
      <c r="J31" s="43"/>
      <c r="T31" s="43"/>
      <c r="U31">
        <v>2011</v>
      </c>
      <c r="V31">
        <v>1.232</v>
      </c>
      <c r="X31" s="50">
        <v>2022</v>
      </c>
      <c r="Y31">
        <v>1.37</v>
      </c>
    </row>
    <row r="32" spans="1:39">
      <c r="A32" s="64">
        <v>1923</v>
      </c>
      <c r="B32">
        <v>51.64</v>
      </c>
      <c r="C32" s="66">
        <v>-0.38</v>
      </c>
      <c r="E32">
        <f t="shared" si="1"/>
        <v>9.6000000000000044E-2</v>
      </c>
      <c r="G32" s="16"/>
      <c r="H32" s="16"/>
      <c r="I32" s="25">
        <f t="shared" si="0"/>
        <v>-0.36990322150709432</v>
      </c>
      <c r="J32" s="43"/>
      <c r="K32" s="5"/>
      <c r="L32" s="4">
        <f>L28</f>
        <v>1.7035250415962648E-2</v>
      </c>
      <c r="M32" s="5" t="s">
        <v>54</v>
      </c>
      <c r="N32" s="5"/>
      <c r="O32" s="5"/>
      <c r="P32" s="5"/>
      <c r="Q32" s="5"/>
      <c r="R32" s="5"/>
      <c r="S32" s="5"/>
      <c r="T32" s="43"/>
      <c r="U32">
        <v>2007</v>
      </c>
      <c r="V32">
        <v>1.224</v>
      </c>
      <c r="X32" s="50">
        <v>1953</v>
      </c>
      <c r="Y32">
        <v>1.35</v>
      </c>
    </row>
    <row r="33" spans="1:36">
      <c r="A33" s="64">
        <v>1924</v>
      </c>
      <c r="B33">
        <v>50.59</v>
      </c>
      <c r="C33" s="66">
        <v>-1.43</v>
      </c>
      <c r="E33">
        <f t="shared" si="1"/>
        <v>-0.27399999999999997</v>
      </c>
      <c r="G33" s="16"/>
      <c r="H33" s="16"/>
      <c r="I33" s="25">
        <f t="shared" si="0"/>
        <v>-0.35286797109112911</v>
      </c>
      <c r="J33" s="43"/>
      <c r="K33" s="5"/>
      <c r="L33" s="1">
        <f>L32*10</f>
        <v>0.17035250415962649</v>
      </c>
      <c r="M33" s="1" t="s">
        <v>108</v>
      </c>
      <c r="N33" s="5"/>
      <c r="O33" s="5"/>
      <c r="P33" s="5"/>
      <c r="Q33" s="5"/>
      <c r="R33" s="5"/>
      <c r="S33" s="5"/>
      <c r="T33" s="43"/>
      <c r="U33">
        <v>2010</v>
      </c>
      <c r="V33">
        <v>1.204</v>
      </c>
      <c r="X33" s="50">
        <v>1954</v>
      </c>
      <c r="Y33">
        <v>1.31</v>
      </c>
    </row>
    <row r="34" spans="1:36">
      <c r="A34" s="64">
        <v>1925</v>
      </c>
      <c r="B34">
        <v>52.52</v>
      </c>
      <c r="C34" s="66">
        <v>0.5</v>
      </c>
      <c r="E34">
        <f t="shared" si="1"/>
        <v>-0.25</v>
      </c>
      <c r="G34" s="16"/>
      <c r="H34" s="16"/>
      <c r="I34" s="25">
        <f t="shared" si="0"/>
        <v>-0.335832720675171</v>
      </c>
      <c r="J34" s="43"/>
      <c r="K34" s="5"/>
      <c r="L34" s="5">
        <f>L32*100</f>
        <v>1.7035250415962648</v>
      </c>
      <c r="M34" s="5" t="s">
        <v>55</v>
      </c>
      <c r="N34" s="5"/>
      <c r="O34" s="5"/>
      <c r="P34" s="5"/>
      <c r="Q34" s="5"/>
      <c r="R34" s="5"/>
      <c r="S34" s="5"/>
      <c r="T34" s="43"/>
      <c r="U34">
        <v>2008</v>
      </c>
      <c r="V34">
        <v>1.0920000000000001</v>
      </c>
      <c r="X34" s="50">
        <v>1987</v>
      </c>
      <c r="Y34">
        <v>1.31</v>
      </c>
    </row>
    <row r="35" spans="1:36">
      <c r="A35" s="64">
        <v>1926</v>
      </c>
      <c r="B35">
        <v>51.95</v>
      </c>
      <c r="C35" s="66">
        <v>-7.0000000000000007E-2</v>
      </c>
      <c r="E35">
        <f t="shared" si="1"/>
        <v>-0.19400000000000001</v>
      </c>
      <c r="G35" s="16"/>
      <c r="H35" s="16"/>
      <c r="I35" s="25">
        <f t="shared" si="0"/>
        <v>-0.3187974702592058</v>
      </c>
      <c r="J35" s="43"/>
      <c r="K35" s="5"/>
      <c r="L35" s="4">
        <f>MAX(A:A)-1901</f>
        <v>122</v>
      </c>
      <c r="M35" s="5" t="s">
        <v>56</v>
      </c>
      <c r="N35" s="5"/>
      <c r="O35" s="5"/>
      <c r="P35" s="5"/>
      <c r="Q35" s="5"/>
      <c r="R35" s="5"/>
      <c r="S35" s="5"/>
      <c r="T35" s="43"/>
      <c r="U35">
        <v>1998</v>
      </c>
      <c r="V35">
        <v>1.0720000000000001</v>
      </c>
      <c r="X35" s="50">
        <v>1986</v>
      </c>
      <c r="Y35">
        <v>1.3</v>
      </c>
    </row>
    <row r="36" spans="1:36">
      <c r="A36" s="64">
        <v>1927</v>
      </c>
      <c r="B36">
        <v>52.15</v>
      </c>
      <c r="C36" s="66">
        <v>0.13</v>
      </c>
      <c r="E36">
        <f t="shared" si="1"/>
        <v>-0.14199999999999996</v>
      </c>
      <c r="G36" s="16"/>
      <c r="H36" s="16"/>
      <c r="I36" s="25">
        <f t="shared" si="0"/>
        <v>-0.30176221984324059</v>
      </c>
      <c r="J36" s="43"/>
      <c r="K36" s="5"/>
      <c r="L36" s="4">
        <f>L32*L35</f>
        <v>2.0783005507474432</v>
      </c>
      <c r="M36" s="5" t="s">
        <v>57</v>
      </c>
      <c r="N36" s="5"/>
      <c r="O36" s="5"/>
      <c r="P36" s="5"/>
      <c r="Q36" s="5"/>
      <c r="R36" s="5"/>
      <c r="S36" s="5"/>
      <c r="T36" s="43"/>
      <c r="U36">
        <v>1997</v>
      </c>
      <c r="V36">
        <v>0.94800000000000006</v>
      </c>
      <c r="X36" s="50">
        <v>2000</v>
      </c>
      <c r="Y36">
        <v>1.25</v>
      </c>
    </row>
    <row r="37" spans="1:36">
      <c r="A37" s="64">
        <v>1928</v>
      </c>
      <c r="B37">
        <v>51.92</v>
      </c>
      <c r="C37" s="66">
        <v>-0.1</v>
      </c>
      <c r="E37">
        <f t="shared" si="1"/>
        <v>-0.25</v>
      </c>
      <c r="G37" s="16"/>
      <c r="H37" s="16"/>
      <c r="I37" s="25">
        <f t="shared" si="0"/>
        <v>-0.28472696942728248</v>
      </c>
      <c r="J37" s="43"/>
      <c r="K37" s="5"/>
      <c r="L37" s="5"/>
      <c r="M37" s="5"/>
      <c r="N37" s="5"/>
      <c r="O37" s="5"/>
      <c r="P37" s="5"/>
      <c r="Q37" s="5"/>
      <c r="R37" s="5"/>
      <c r="S37" s="5"/>
      <c r="T37" s="43"/>
      <c r="U37">
        <v>1988</v>
      </c>
      <c r="V37">
        <v>0.90600000000000003</v>
      </c>
      <c r="X37" s="50">
        <v>2003</v>
      </c>
      <c r="Y37">
        <v>1.24</v>
      </c>
    </row>
    <row r="38" spans="1:36">
      <c r="A38" s="64">
        <v>1929</v>
      </c>
      <c r="B38">
        <v>50.85</v>
      </c>
      <c r="C38" s="66">
        <v>-1.17</v>
      </c>
      <c r="E38">
        <f t="shared" si="1"/>
        <v>6.8000000000000019E-2</v>
      </c>
      <c r="G38" s="16"/>
      <c r="H38" s="16"/>
      <c r="I38" s="25">
        <f t="shared" si="0"/>
        <v>-0.26769171901131728</v>
      </c>
      <c r="J38" s="43"/>
      <c r="K38" s="1" t="s">
        <v>128</v>
      </c>
      <c r="L38" s="43"/>
      <c r="M38" s="43"/>
      <c r="N38" s="43"/>
      <c r="O38" s="43"/>
      <c r="P38" s="43"/>
      <c r="Q38" s="43"/>
      <c r="R38" s="43"/>
      <c r="S38" s="43"/>
      <c r="T38" s="43"/>
      <c r="U38">
        <v>2009</v>
      </c>
      <c r="V38">
        <v>0.87799999999999989</v>
      </c>
      <c r="X38" s="50">
        <v>1939</v>
      </c>
      <c r="Y38">
        <v>1.24</v>
      </c>
      <c r="AE38" t="s">
        <v>37</v>
      </c>
    </row>
    <row r="39" spans="1:36" ht="13.5" thickBot="1">
      <c r="A39" s="64">
        <v>1930</v>
      </c>
      <c r="B39">
        <v>51.98</v>
      </c>
      <c r="C39" s="66">
        <v>-0.04</v>
      </c>
      <c r="E39">
        <f>AVERAGE(C37:C41)</f>
        <v>-1.6000000000000004E-2</v>
      </c>
      <c r="G39" s="16"/>
      <c r="H39" s="16"/>
      <c r="I39" s="25">
        <f t="shared" si="0"/>
        <v>-0.25065646859535207</v>
      </c>
      <c r="J39" s="43"/>
      <c r="K39" t="s">
        <v>37</v>
      </c>
      <c r="T39" s="43"/>
      <c r="U39">
        <v>1989</v>
      </c>
      <c r="V39">
        <v>0.874</v>
      </c>
      <c r="X39" s="50">
        <v>2002</v>
      </c>
      <c r="Y39">
        <v>1.19</v>
      </c>
    </row>
    <row r="40" spans="1:36" ht="13.5" thickBot="1">
      <c r="A40" s="64">
        <v>1931</v>
      </c>
      <c r="B40">
        <v>53.54</v>
      </c>
      <c r="C40" s="66">
        <v>1.52</v>
      </c>
      <c r="E40">
        <f t="shared" si="1"/>
        <v>0.19800000000000001</v>
      </c>
      <c r="G40" s="16"/>
      <c r="H40" s="16"/>
      <c r="I40" s="25">
        <f t="shared" si="0"/>
        <v>-0.23362121817939396</v>
      </c>
      <c r="J40" s="43"/>
      <c r="T40" s="43"/>
      <c r="U40">
        <v>1932</v>
      </c>
      <c r="V40">
        <v>0.84800000000000009</v>
      </c>
      <c r="X40" s="50">
        <v>2011</v>
      </c>
      <c r="Y40">
        <v>1.1599999999999999</v>
      </c>
      <c r="AE40" s="52" t="s">
        <v>5</v>
      </c>
      <c r="AF40" s="52"/>
    </row>
    <row r="41" spans="1:36">
      <c r="A41" s="64">
        <v>1932</v>
      </c>
      <c r="B41">
        <v>51.73</v>
      </c>
      <c r="C41" s="66">
        <v>-0.28999999999999998</v>
      </c>
      <c r="E41">
        <f t="shared" si="1"/>
        <v>0.84800000000000009</v>
      </c>
      <c r="G41" s="16"/>
      <c r="H41" s="16"/>
      <c r="I41" s="25">
        <f t="shared" si="0"/>
        <v>-0.21658596776342876</v>
      </c>
      <c r="J41" s="43"/>
      <c r="K41" s="52" t="s">
        <v>5</v>
      </c>
      <c r="L41" s="52"/>
      <c r="T41" s="43"/>
      <c r="U41">
        <v>1933</v>
      </c>
      <c r="V41">
        <v>0.83200000000000007</v>
      </c>
      <c r="X41" s="50">
        <v>1938</v>
      </c>
      <c r="Y41">
        <v>1.1599999999999999</v>
      </c>
      <c r="AA41" s="20"/>
      <c r="AB41" s="20"/>
      <c r="AE41" t="s">
        <v>6</v>
      </c>
      <c r="AF41">
        <v>0.62006282908972599</v>
      </c>
    </row>
    <row r="42" spans="1:36">
      <c r="A42" s="64">
        <v>1933</v>
      </c>
      <c r="B42">
        <v>52.99</v>
      </c>
      <c r="C42" s="66">
        <v>0.97</v>
      </c>
      <c r="E42">
        <f t="shared" si="1"/>
        <v>0.83200000000000007</v>
      </c>
      <c r="G42" s="16"/>
      <c r="H42" s="16"/>
      <c r="I42" s="25">
        <f t="shared" ref="I42:I73" si="2">$L$28*A42+$L$27</f>
        <v>-0.19955071734747065</v>
      </c>
      <c r="J42" s="43"/>
      <c r="K42" t="s">
        <v>6</v>
      </c>
      <c r="L42">
        <v>0.62006282908972599</v>
      </c>
      <c r="T42" s="43"/>
      <c r="U42">
        <v>1996</v>
      </c>
      <c r="V42">
        <v>0.74599999999999989</v>
      </c>
      <c r="X42" s="50">
        <v>1991</v>
      </c>
      <c r="Y42">
        <v>1.1399999999999999</v>
      </c>
      <c r="AE42" t="s">
        <v>7</v>
      </c>
      <c r="AF42">
        <v>0.3844779120187547</v>
      </c>
    </row>
    <row r="43" spans="1:36">
      <c r="A43" s="64">
        <v>1934</v>
      </c>
      <c r="B43">
        <v>54.1</v>
      </c>
      <c r="C43" s="66">
        <v>2.08</v>
      </c>
      <c r="E43">
        <f t="shared" si="1"/>
        <v>0.55399999999999994</v>
      </c>
      <c r="G43" s="16"/>
      <c r="H43" s="16"/>
      <c r="I43" s="25">
        <f t="shared" si="2"/>
        <v>-0.18251546693150544</v>
      </c>
      <c r="J43" s="43"/>
      <c r="K43" t="s">
        <v>7</v>
      </c>
      <c r="L43">
        <v>0.3844779120187547</v>
      </c>
      <c r="T43" s="43"/>
      <c r="U43">
        <v>1990</v>
      </c>
      <c r="V43">
        <v>0.72799999999999998</v>
      </c>
      <c r="X43" s="50">
        <v>1981</v>
      </c>
      <c r="Y43">
        <v>1.1000000000000001</v>
      </c>
      <c r="AE43" t="s">
        <v>8</v>
      </c>
      <c r="AF43">
        <v>0.37016344485640018</v>
      </c>
    </row>
    <row r="44" spans="1:36">
      <c r="A44" s="64">
        <v>1935</v>
      </c>
      <c r="B44">
        <v>51.9</v>
      </c>
      <c r="C44" s="66">
        <v>-0.12</v>
      </c>
      <c r="E44">
        <f t="shared" si="1"/>
        <v>0.51800000000000002</v>
      </c>
      <c r="G44" s="16"/>
      <c r="H44" s="16"/>
      <c r="I44" s="25">
        <f t="shared" si="2"/>
        <v>-0.16548021651554023</v>
      </c>
      <c r="J44" s="43"/>
      <c r="K44" t="s">
        <v>8</v>
      </c>
      <c r="L44">
        <v>0.37016344485640018</v>
      </c>
      <c r="T44" s="43"/>
      <c r="U44">
        <v>1992</v>
      </c>
      <c r="V44">
        <v>0.66</v>
      </c>
      <c r="X44" s="50">
        <v>2004</v>
      </c>
      <c r="Y44">
        <v>1.08</v>
      </c>
      <c r="AE44" t="s">
        <v>9</v>
      </c>
      <c r="AF44">
        <v>0.81559351399810875</v>
      </c>
    </row>
    <row r="45" spans="1:36" ht="13.5" thickBot="1">
      <c r="A45" s="64">
        <v>1936</v>
      </c>
      <c r="B45">
        <v>52.15</v>
      </c>
      <c r="C45" s="66">
        <v>0.13</v>
      </c>
      <c r="E45">
        <f t="shared" si="1"/>
        <v>0.55599999999999994</v>
      </c>
      <c r="G45" s="16"/>
      <c r="H45" s="16"/>
      <c r="I45" s="25">
        <f t="shared" si="2"/>
        <v>-0.14844496609958213</v>
      </c>
      <c r="J45" s="43"/>
      <c r="K45" t="s">
        <v>9</v>
      </c>
      <c r="L45">
        <v>0.81559351399810875</v>
      </c>
      <c r="T45" s="43"/>
      <c r="U45">
        <v>1954</v>
      </c>
      <c r="V45">
        <v>0.57999999999999996</v>
      </c>
      <c r="X45" s="50">
        <v>1933</v>
      </c>
      <c r="Y45">
        <v>0.97</v>
      </c>
      <c r="AE45" s="8" t="s">
        <v>10</v>
      </c>
      <c r="AF45" s="8">
        <v>45</v>
      </c>
    </row>
    <row r="46" spans="1:36" ht="13.5" thickBot="1">
      <c r="A46" s="64">
        <v>1937</v>
      </c>
      <c r="B46">
        <v>51.55</v>
      </c>
      <c r="C46" s="66">
        <v>-0.47</v>
      </c>
      <c r="E46">
        <f t="shared" si="1"/>
        <v>0.38800000000000001</v>
      </c>
      <c r="G46" s="16"/>
      <c r="H46" s="16"/>
      <c r="I46" s="25">
        <f t="shared" si="2"/>
        <v>-0.13140971568361692</v>
      </c>
      <c r="J46" s="43"/>
      <c r="K46" s="8" t="s">
        <v>10</v>
      </c>
      <c r="L46" s="8">
        <v>45</v>
      </c>
      <c r="T46" s="43"/>
      <c r="U46">
        <v>1936</v>
      </c>
      <c r="V46">
        <v>0.55599999999999994</v>
      </c>
      <c r="X46" s="50">
        <v>2010</v>
      </c>
      <c r="Y46">
        <v>0.96</v>
      </c>
    </row>
    <row r="47" spans="1:36" ht="13.5" thickBot="1">
      <c r="A47" s="64">
        <v>1938</v>
      </c>
      <c r="B47">
        <v>53.18</v>
      </c>
      <c r="C47" s="66">
        <v>1.1599999999999999</v>
      </c>
      <c r="E47">
        <f t="shared" si="1"/>
        <v>0.38600000000000001</v>
      </c>
      <c r="G47" s="16"/>
      <c r="H47" s="16"/>
      <c r="I47" s="25">
        <f t="shared" si="2"/>
        <v>-0.11437446526765171</v>
      </c>
      <c r="J47" s="43"/>
      <c r="T47" s="43"/>
      <c r="U47">
        <v>1934</v>
      </c>
      <c r="V47">
        <v>0.55399999999999994</v>
      </c>
      <c r="X47" s="50">
        <v>1946</v>
      </c>
      <c r="Y47">
        <v>0.93</v>
      </c>
      <c r="AE47" t="s">
        <v>11</v>
      </c>
    </row>
    <row r="48" spans="1:36" ht="13.5" thickBot="1">
      <c r="A48" s="64">
        <v>1939</v>
      </c>
      <c r="B48">
        <v>53.26</v>
      </c>
      <c r="C48" s="66">
        <v>1.24</v>
      </c>
      <c r="E48">
        <f t="shared" si="1"/>
        <v>0.48799999999999999</v>
      </c>
      <c r="G48" s="16"/>
      <c r="H48" s="16"/>
      <c r="I48" s="25">
        <f t="shared" si="2"/>
        <v>-9.7339214851693612E-2</v>
      </c>
      <c r="J48" s="43"/>
      <c r="K48" t="s">
        <v>11</v>
      </c>
      <c r="T48" s="43"/>
      <c r="U48">
        <v>1940</v>
      </c>
      <c r="V48">
        <v>0.54600000000000004</v>
      </c>
      <c r="X48" s="50">
        <v>1994</v>
      </c>
      <c r="Y48">
        <v>0.85</v>
      </c>
      <c r="AE48" s="51"/>
      <c r="AF48" s="51" t="s">
        <v>16</v>
      </c>
      <c r="AG48" s="51" t="s">
        <v>17</v>
      </c>
      <c r="AH48" s="51" t="s">
        <v>18</v>
      </c>
      <c r="AI48" s="51" t="s">
        <v>19</v>
      </c>
      <c r="AJ48" s="51" t="s">
        <v>20</v>
      </c>
    </row>
    <row r="49" spans="1:39">
      <c r="A49" s="64">
        <v>1940</v>
      </c>
      <c r="B49">
        <v>51.89</v>
      </c>
      <c r="C49" s="66">
        <v>-0.13</v>
      </c>
      <c r="E49">
        <f t="shared" si="1"/>
        <v>0.54600000000000004</v>
      </c>
      <c r="G49" s="16"/>
      <c r="H49" s="16"/>
      <c r="I49" s="25">
        <f t="shared" si="2"/>
        <v>-8.0303964435728403E-2</v>
      </c>
      <c r="J49" s="43"/>
      <c r="K49" s="51"/>
      <c r="L49" s="51" t="s">
        <v>16</v>
      </c>
      <c r="M49" s="51" t="s">
        <v>17</v>
      </c>
      <c r="N49" s="51" t="s">
        <v>18</v>
      </c>
      <c r="O49" s="51" t="s">
        <v>19</v>
      </c>
      <c r="P49" s="51" t="s">
        <v>20</v>
      </c>
      <c r="T49" s="43"/>
      <c r="U49">
        <v>1955</v>
      </c>
      <c r="V49">
        <v>0.53400000000000003</v>
      </c>
      <c r="X49" s="50">
        <v>1900</v>
      </c>
      <c r="Y49">
        <v>0.75</v>
      </c>
      <c r="AA49" s="21"/>
      <c r="AB49" s="21"/>
      <c r="AC49" s="21"/>
      <c r="AD49" s="21"/>
      <c r="AE49" t="s">
        <v>12</v>
      </c>
      <c r="AF49">
        <v>1</v>
      </c>
      <c r="AG49">
        <v>17.866674901185771</v>
      </c>
      <c r="AH49">
        <v>17.866674901185771</v>
      </c>
      <c r="AI49">
        <v>26.859393902546987</v>
      </c>
      <c r="AJ49">
        <v>5.5547629515056818E-6</v>
      </c>
    </row>
    <row r="50" spans="1:39">
      <c r="A50" s="64">
        <v>1941</v>
      </c>
      <c r="B50">
        <v>52.66</v>
      </c>
      <c r="C50" s="66">
        <v>0.64</v>
      </c>
      <c r="E50">
        <f t="shared" si="1"/>
        <v>0.32400000000000001</v>
      </c>
      <c r="G50" s="16"/>
      <c r="H50" s="16"/>
      <c r="I50" s="25">
        <f t="shared" si="2"/>
        <v>-6.3268714019763195E-2</v>
      </c>
      <c r="J50" s="43"/>
      <c r="K50" t="s">
        <v>12</v>
      </c>
      <c r="L50">
        <v>1</v>
      </c>
      <c r="M50">
        <v>17.866674901185771</v>
      </c>
      <c r="N50">
        <v>17.866674901185771</v>
      </c>
      <c r="O50">
        <v>26.859393902546987</v>
      </c>
      <c r="P50">
        <v>5.5547629515056818E-6</v>
      </c>
      <c r="T50" s="43"/>
      <c r="U50">
        <v>1935</v>
      </c>
      <c r="V50">
        <v>0.51800000000000002</v>
      </c>
      <c r="X50" s="48">
        <v>2019</v>
      </c>
      <c r="Y50">
        <v>0.66</v>
      </c>
      <c r="AE50" t="s">
        <v>13</v>
      </c>
      <c r="AF50">
        <v>43</v>
      </c>
      <c r="AG50">
        <v>28.603289543258679</v>
      </c>
      <c r="AH50">
        <v>0.6651927800757832</v>
      </c>
    </row>
    <row r="51" spans="1:39" ht="13.5" thickBot="1">
      <c r="A51" s="64">
        <v>1942</v>
      </c>
      <c r="B51">
        <v>51.84</v>
      </c>
      <c r="C51" s="66">
        <v>-0.18</v>
      </c>
      <c r="E51">
        <f t="shared" si="1"/>
        <v>3.7999999999999999E-2</v>
      </c>
      <c r="G51" s="16"/>
      <c r="H51" s="16"/>
      <c r="I51" s="25">
        <f t="shared" si="2"/>
        <v>-4.6233463603805092E-2</v>
      </c>
      <c r="J51" s="43"/>
      <c r="K51" t="s">
        <v>13</v>
      </c>
      <c r="L51">
        <v>43</v>
      </c>
      <c r="M51">
        <v>28.603289543258679</v>
      </c>
      <c r="N51">
        <v>0.6651927800757832</v>
      </c>
      <c r="T51" s="43"/>
      <c r="U51">
        <v>1986</v>
      </c>
      <c r="V51">
        <v>0.49000000000000005</v>
      </c>
      <c r="X51" s="50">
        <v>1941</v>
      </c>
      <c r="Y51">
        <v>0.64</v>
      </c>
      <c r="AE51" s="8" t="s">
        <v>14</v>
      </c>
      <c r="AF51" s="8">
        <v>44</v>
      </c>
      <c r="AG51" s="8">
        <v>46.46996444444445</v>
      </c>
      <c r="AH51" s="8"/>
      <c r="AI51" s="8"/>
      <c r="AJ51" s="8"/>
    </row>
    <row r="52" spans="1:39" ht="13.5" thickBot="1">
      <c r="A52" s="64">
        <v>1943</v>
      </c>
      <c r="B52">
        <v>52.07</v>
      </c>
      <c r="C52" s="66">
        <v>0.05</v>
      </c>
      <c r="E52">
        <f t="shared" si="1"/>
        <v>9.9999999999999985E-3</v>
      </c>
      <c r="G52" s="16"/>
      <c r="H52" s="16"/>
      <c r="I52" s="25">
        <f t="shared" si="2"/>
        <v>-2.9198213187839883E-2</v>
      </c>
      <c r="J52" s="43"/>
      <c r="K52" s="8" t="s">
        <v>14</v>
      </c>
      <c r="L52" s="8">
        <v>44</v>
      </c>
      <c r="M52" s="8">
        <v>46.46996444444445</v>
      </c>
      <c r="N52" s="8"/>
      <c r="O52" s="8"/>
      <c r="P52" s="8"/>
      <c r="T52" s="43"/>
      <c r="U52">
        <v>1939</v>
      </c>
      <c r="V52">
        <v>0.48799999999999999</v>
      </c>
      <c r="X52" s="50">
        <v>1995</v>
      </c>
      <c r="Y52">
        <v>0.63</v>
      </c>
    </row>
    <row r="53" spans="1:39" ht="13.5" thickBot="1">
      <c r="A53" s="64">
        <v>1944</v>
      </c>
      <c r="B53">
        <v>51.83</v>
      </c>
      <c r="C53" s="66">
        <v>-0.19</v>
      </c>
      <c r="E53">
        <f t="shared" si="1"/>
        <v>6.7999999999999991E-2</v>
      </c>
      <c r="G53" s="16"/>
      <c r="H53" s="16"/>
      <c r="I53" s="25">
        <f t="shared" si="2"/>
        <v>-1.216296277188178E-2</v>
      </c>
      <c r="J53" s="43"/>
      <c r="T53" s="43"/>
      <c r="U53">
        <v>1993</v>
      </c>
      <c r="V53">
        <v>0.48799999999999988</v>
      </c>
      <c r="X53" s="50">
        <v>1988</v>
      </c>
      <c r="Y53">
        <v>0.61</v>
      </c>
      <c r="AE53" s="51"/>
      <c r="AF53" s="51" t="s">
        <v>21</v>
      </c>
      <c r="AG53" s="51" t="s">
        <v>9</v>
      </c>
      <c r="AH53" s="51" t="s">
        <v>22</v>
      </c>
      <c r="AI53" s="51" t="s">
        <v>23</v>
      </c>
      <c r="AJ53" s="51" t="s">
        <v>24</v>
      </c>
      <c r="AK53" s="51" t="s">
        <v>25</v>
      </c>
      <c r="AL53" s="51" t="s">
        <v>26</v>
      </c>
      <c r="AM53" s="51" t="s">
        <v>27</v>
      </c>
    </row>
    <row r="54" spans="1:39">
      <c r="A54" s="64">
        <v>1945</v>
      </c>
      <c r="B54">
        <v>51.75</v>
      </c>
      <c r="C54" s="66">
        <v>-0.27</v>
      </c>
      <c r="E54">
        <f t="shared" si="1"/>
        <v>8.4000000000000005E-2</v>
      </c>
      <c r="G54" s="16"/>
      <c r="H54" s="16"/>
      <c r="I54" s="25">
        <f t="shared" si="2"/>
        <v>4.8722876440834284E-3</v>
      </c>
      <c r="J54" s="43"/>
      <c r="K54" s="51"/>
      <c r="L54" s="51" t="s">
        <v>21</v>
      </c>
      <c r="M54" s="51" t="s">
        <v>9</v>
      </c>
      <c r="N54" s="51" t="s">
        <v>22</v>
      </c>
      <c r="O54" s="51" t="s">
        <v>23</v>
      </c>
      <c r="P54" s="51" t="s">
        <v>24</v>
      </c>
      <c r="Q54" s="51" t="s">
        <v>25</v>
      </c>
      <c r="R54" s="51" t="s">
        <v>26</v>
      </c>
      <c r="S54" s="51" t="s">
        <v>27</v>
      </c>
      <c r="T54" s="43"/>
      <c r="U54">
        <v>1987</v>
      </c>
      <c r="V54">
        <v>0.46399999999999997</v>
      </c>
      <c r="X54" s="50">
        <v>1992</v>
      </c>
      <c r="Y54">
        <v>0.57999999999999996</v>
      </c>
      <c r="AA54" s="21"/>
      <c r="AB54" s="21"/>
      <c r="AC54" s="21"/>
      <c r="AD54" s="21"/>
      <c r="AE54" t="s">
        <v>15</v>
      </c>
      <c r="AF54">
        <v>-96.033202020201983</v>
      </c>
      <c r="AG54">
        <v>18.733076692847902</v>
      </c>
      <c r="AH54">
        <v>-5.1263977399327301</v>
      </c>
      <c r="AI54">
        <v>6.6845102175178313E-6</v>
      </c>
      <c r="AJ54">
        <v>-133.81205165420494</v>
      </c>
      <c r="AK54">
        <v>-58.254352386199038</v>
      </c>
      <c r="AL54">
        <v>-133.81205165420494</v>
      </c>
      <c r="AM54">
        <v>-58.254352386199038</v>
      </c>
    </row>
    <row r="55" spans="1:39" ht="13.5" thickBot="1">
      <c r="A55" s="64">
        <v>1946</v>
      </c>
      <c r="B55">
        <v>52.95</v>
      </c>
      <c r="C55" s="66">
        <v>0.93</v>
      </c>
      <c r="E55">
        <f t="shared" si="1"/>
        <v>-7.9999999999999967E-3</v>
      </c>
      <c r="G55" s="16"/>
      <c r="H55" s="16"/>
      <c r="I55" s="25">
        <f t="shared" si="2"/>
        <v>2.1907538060048637E-2</v>
      </c>
      <c r="J55" s="43"/>
      <c r="K55" t="s">
        <v>15</v>
      </c>
      <c r="L55">
        <v>-96.033202020201983</v>
      </c>
      <c r="M55">
        <v>18.733076692847902</v>
      </c>
      <c r="N55">
        <v>-5.1263977399327301</v>
      </c>
      <c r="O55">
        <v>6.6845102175178313E-6</v>
      </c>
      <c r="P55">
        <v>-133.81205165420494</v>
      </c>
      <c r="Q55">
        <v>-58.254352386199038</v>
      </c>
      <c r="R55">
        <v>-133.81205165420494</v>
      </c>
      <c r="S55">
        <v>-58.254352386199038</v>
      </c>
      <c r="T55" s="43"/>
      <c r="U55">
        <v>1991</v>
      </c>
      <c r="V55">
        <v>0.45400000000000007</v>
      </c>
      <c r="X55" s="50">
        <v>1977</v>
      </c>
      <c r="Y55">
        <v>0.53</v>
      </c>
      <c r="AE55" s="8" t="s">
        <v>28</v>
      </c>
      <c r="AF55" s="8">
        <v>4.8517786561264806E-2</v>
      </c>
      <c r="AG55" s="8">
        <v>9.3616602420151917E-3</v>
      </c>
      <c r="AH55" s="8">
        <v>5.1826049340603779</v>
      </c>
      <c r="AI55" s="8">
        <v>5.5547629515057012E-6</v>
      </c>
      <c r="AJ55" s="8">
        <v>2.9638199379371497E-2</v>
      </c>
      <c r="AK55" s="8">
        <v>6.7397373743158115E-2</v>
      </c>
      <c r="AL55" s="8">
        <v>2.9638199379371497E-2</v>
      </c>
      <c r="AM55" s="8">
        <v>6.7397373743158115E-2</v>
      </c>
    </row>
    <row r="56" spans="1:39" ht="13.5" thickBot="1">
      <c r="A56" s="64">
        <v>1947</v>
      </c>
      <c r="B56">
        <v>51.92</v>
      </c>
      <c r="C56" s="66">
        <v>-0.1</v>
      </c>
      <c r="E56">
        <f t="shared" si="1"/>
        <v>3.0000000000000016E-2</v>
      </c>
      <c r="G56" s="16"/>
      <c r="H56" s="16"/>
      <c r="I56" s="25">
        <f t="shared" si="2"/>
        <v>3.894278847600674E-2</v>
      </c>
      <c r="J56" s="43"/>
      <c r="K56" s="8" t="s">
        <v>28</v>
      </c>
      <c r="L56" s="8">
        <v>4.8517786561264806E-2</v>
      </c>
      <c r="M56" s="8">
        <v>9.3616602420151917E-3</v>
      </c>
      <c r="N56" s="8">
        <v>5.1826049340603779</v>
      </c>
      <c r="O56" s="8">
        <v>5.5547629515057012E-6</v>
      </c>
      <c r="P56" s="8">
        <v>2.9638199379371497E-2</v>
      </c>
      <c r="Q56" s="8">
        <v>6.7397373743158115E-2</v>
      </c>
      <c r="R56" s="8">
        <v>2.9638199379371497E-2</v>
      </c>
      <c r="S56" s="8">
        <v>6.7397373743158115E-2</v>
      </c>
      <c r="T56" s="43"/>
      <c r="U56">
        <v>1937</v>
      </c>
      <c r="V56">
        <v>0.38800000000000001</v>
      </c>
      <c r="X56" s="50">
        <v>2014</v>
      </c>
      <c r="Y56">
        <v>0.52</v>
      </c>
    </row>
    <row r="57" spans="1:39">
      <c r="A57" s="64">
        <v>1948</v>
      </c>
      <c r="B57">
        <v>51.61</v>
      </c>
      <c r="C57" s="66">
        <v>-0.41</v>
      </c>
      <c r="E57">
        <f t="shared" si="1"/>
        <v>-4.1999999999999982E-2</v>
      </c>
      <c r="G57" s="16"/>
      <c r="H57" s="16"/>
      <c r="I57" s="25">
        <f t="shared" si="2"/>
        <v>5.5978038891971948E-2</v>
      </c>
      <c r="J57" s="43"/>
      <c r="T57" s="43"/>
      <c r="U57">
        <v>1938</v>
      </c>
      <c r="V57">
        <v>0.38600000000000001</v>
      </c>
      <c r="X57" s="50">
        <v>1925</v>
      </c>
      <c r="Y57">
        <v>0.5</v>
      </c>
    </row>
    <row r="58" spans="1:39">
      <c r="A58" s="64">
        <v>1949</v>
      </c>
      <c r="B58">
        <v>52.02</v>
      </c>
      <c r="C58" s="66">
        <v>0</v>
      </c>
      <c r="E58">
        <f t="shared" si="1"/>
        <v>-0.40800000000000003</v>
      </c>
      <c r="G58" s="16"/>
      <c r="H58" s="16"/>
      <c r="I58" s="25">
        <f t="shared" si="2"/>
        <v>7.3013289307937157E-2</v>
      </c>
      <c r="J58" s="43"/>
      <c r="T58" s="43"/>
      <c r="U58">
        <v>1985</v>
      </c>
      <c r="V58">
        <v>0.34</v>
      </c>
      <c r="X58" s="50">
        <v>2013</v>
      </c>
      <c r="Y58">
        <v>0.41</v>
      </c>
    </row>
    <row r="59" spans="1:39">
      <c r="A59" s="64">
        <v>1950</v>
      </c>
      <c r="B59">
        <v>51.39</v>
      </c>
      <c r="C59" s="66">
        <v>-0.63</v>
      </c>
      <c r="E59">
        <f t="shared" si="1"/>
        <v>-0.33799999999999997</v>
      </c>
      <c r="G59" s="16"/>
      <c r="H59" s="16"/>
      <c r="I59" s="25">
        <f t="shared" si="2"/>
        <v>9.004853972389526E-2</v>
      </c>
      <c r="J59" s="43"/>
      <c r="T59" s="43"/>
      <c r="U59">
        <v>1953</v>
      </c>
      <c r="V59">
        <v>0.33600000000000002</v>
      </c>
      <c r="X59" s="50">
        <v>1910</v>
      </c>
      <c r="Y59">
        <v>0.4</v>
      </c>
    </row>
    <row r="60" spans="1:39">
      <c r="A60" s="64">
        <v>1951</v>
      </c>
      <c r="B60">
        <v>51.12</v>
      </c>
      <c r="C60" s="66">
        <v>-0.9</v>
      </c>
      <c r="E60">
        <f t="shared" si="1"/>
        <v>1.4000000000000012E-2</v>
      </c>
      <c r="G60" s="16"/>
      <c r="H60" s="16"/>
      <c r="I60" s="25">
        <f t="shared" si="2"/>
        <v>0.10708379013986047</v>
      </c>
      <c r="J60" s="43"/>
      <c r="K60" s="43"/>
      <c r="L60" s="4">
        <f>L56</f>
        <v>4.8517786561264806E-2</v>
      </c>
      <c r="M60" s="5" t="s">
        <v>54</v>
      </c>
      <c r="N60" s="5"/>
      <c r="O60" s="43"/>
      <c r="P60" s="43"/>
      <c r="Q60" s="43"/>
      <c r="R60" s="43"/>
      <c r="S60" s="43"/>
      <c r="T60" s="43"/>
      <c r="U60">
        <v>1941</v>
      </c>
      <c r="V60">
        <v>0.32400000000000001</v>
      </c>
      <c r="X60" s="50">
        <v>1980</v>
      </c>
      <c r="Y60">
        <v>0.37</v>
      </c>
    </row>
    <row r="61" spans="1:39">
      <c r="A61" s="64">
        <v>1952</v>
      </c>
      <c r="B61">
        <v>52.27</v>
      </c>
      <c r="C61" s="66">
        <v>0.25</v>
      </c>
      <c r="E61">
        <f t="shared" si="1"/>
        <v>0.27600000000000002</v>
      </c>
      <c r="G61" s="16"/>
      <c r="H61" s="16"/>
      <c r="I61" s="25">
        <f t="shared" si="2"/>
        <v>0.12411904055582568</v>
      </c>
      <c r="J61" s="43"/>
      <c r="K61" s="43"/>
      <c r="L61">
        <f>L60*10</f>
        <v>0.48517786561264808</v>
      </c>
      <c r="M61" s="5" t="s">
        <v>108</v>
      </c>
      <c r="N61" s="5"/>
      <c r="O61" s="43"/>
      <c r="P61" s="43"/>
      <c r="Q61" s="43"/>
      <c r="R61" s="43"/>
      <c r="S61" s="43"/>
      <c r="T61" s="43"/>
      <c r="U61">
        <v>1952</v>
      </c>
      <c r="V61">
        <v>0.27600000000000002</v>
      </c>
      <c r="X61" s="50">
        <v>2009</v>
      </c>
      <c r="Y61">
        <v>0.37</v>
      </c>
    </row>
    <row r="62" spans="1:39">
      <c r="A62" s="64">
        <v>1953</v>
      </c>
      <c r="B62">
        <v>53.37</v>
      </c>
      <c r="C62" s="66">
        <v>1.35</v>
      </c>
      <c r="E62">
        <f t="shared" si="1"/>
        <v>0.33600000000000002</v>
      </c>
      <c r="G62" s="16"/>
      <c r="H62" s="16"/>
      <c r="I62" s="25">
        <f t="shared" si="2"/>
        <v>0.14115429097178378</v>
      </c>
      <c r="J62" s="43"/>
      <c r="K62" s="44"/>
      <c r="L62" s="5">
        <f>L60*100</f>
        <v>4.8517786561264806</v>
      </c>
      <c r="M62" s="5" t="s">
        <v>55</v>
      </c>
      <c r="N62" s="5"/>
      <c r="O62" s="43"/>
      <c r="P62" s="43"/>
      <c r="Q62" s="43"/>
      <c r="R62" s="43"/>
      <c r="S62" s="43"/>
      <c r="T62" s="43"/>
      <c r="U62">
        <v>1956</v>
      </c>
      <c r="V62">
        <v>0.246</v>
      </c>
      <c r="X62" s="50">
        <v>1956</v>
      </c>
      <c r="Y62">
        <v>0.32</v>
      </c>
    </row>
    <row r="63" spans="1:39">
      <c r="A63" s="64">
        <v>1954</v>
      </c>
      <c r="B63">
        <v>53.33</v>
      </c>
      <c r="C63" s="66">
        <v>1.31</v>
      </c>
      <c r="E63">
        <f t="shared" si="1"/>
        <v>0.57999999999999996</v>
      </c>
      <c r="G63" s="16"/>
      <c r="H63" s="16"/>
      <c r="I63" s="25">
        <f t="shared" si="2"/>
        <v>0.15818954138774899</v>
      </c>
      <c r="J63" s="43"/>
      <c r="K63" s="43"/>
      <c r="L63" s="4">
        <f>MAX(A:A)-1979</f>
        <v>44</v>
      </c>
      <c r="M63" s="5" t="s">
        <v>56</v>
      </c>
      <c r="N63" s="5"/>
      <c r="O63" s="43"/>
      <c r="P63" s="43"/>
      <c r="Q63" s="43"/>
      <c r="R63" s="43"/>
      <c r="S63" s="43"/>
      <c r="T63" s="43"/>
      <c r="U63">
        <v>1994</v>
      </c>
      <c r="V63">
        <v>0.23199999999999993</v>
      </c>
      <c r="X63" s="50">
        <v>2008</v>
      </c>
      <c r="Y63">
        <v>0.27</v>
      </c>
    </row>
    <row r="64" spans="1:39">
      <c r="A64" s="64">
        <v>1955</v>
      </c>
      <c r="B64">
        <v>51.69</v>
      </c>
      <c r="C64" s="66">
        <v>-0.33</v>
      </c>
      <c r="E64">
        <f t="shared" si="1"/>
        <v>0.53400000000000003</v>
      </c>
      <c r="G64" s="16"/>
      <c r="H64" s="16"/>
      <c r="I64" s="25">
        <f t="shared" si="2"/>
        <v>0.1752247918037142</v>
      </c>
      <c r="J64" s="43"/>
      <c r="K64" s="43"/>
      <c r="L64" s="4">
        <f>L60*L63</f>
        <v>2.1347826086956516</v>
      </c>
      <c r="M64" s="5" t="s">
        <v>57</v>
      </c>
      <c r="N64" s="5"/>
      <c r="O64" s="43"/>
      <c r="P64" s="43"/>
      <c r="Q64" s="43"/>
      <c r="R64" s="43"/>
      <c r="S64" s="43"/>
      <c r="T64" s="43"/>
      <c r="U64">
        <v>1931</v>
      </c>
      <c r="V64">
        <v>0.19800000000000001</v>
      </c>
      <c r="X64" s="50">
        <v>1973</v>
      </c>
      <c r="Y64">
        <v>0.27</v>
      </c>
    </row>
    <row r="65" spans="1:36">
      <c r="A65" s="64">
        <v>1956</v>
      </c>
      <c r="B65">
        <v>52.34</v>
      </c>
      <c r="C65" s="66">
        <v>0.32</v>
      </c>
      <c r="E65">
        <f t="shared" si="1"/>
        <v>0.246</v>
      </c>
      <c r="G65" s="16"/>
      <c r="H65" s="16"/>
      <c r="I65" s="25">
        <f t="shared" si="2"/>
        <v>0.1922600422196723</v>
      </c>
      <c r="J65" s="43"/>
      <c r="K65" s="43"/>
      <c r="L65" s="5"/>
      <c r="M65" s="5"/>
      <c r="N65" s="5"/>
      <c r="O65" s="43"/>
      <c r="P65" s="43"/>
      <c r="Q65" s="43"/>
      <c r="R65" s="43"/>
      <c r="S65" s="43"/>
      <c r="T65" s="43"/>
      <c r="U65">
        <v>1995</v>
      </c>
      <c r="V65">
        <v>0.152</v>
      </c>
      <c r="X65" s="50">
        <v>1952</v>
      </c>
      <c r="Y65">
        <v>0.25</v>
      </c>
    </row>
    <row r="66" spans="1:36">
      <c r="A66" s="64">
        <v>1957</v>
      </c>
      <c r="B66">
        <v>52.04</v>
      </c>
      <c r="C66" s="66">
        <v>0.02</v>
      </c>
      <c r="E66">
        <f t="shared" si="1"/>
        <v>1.9999999999999992E-3</v>
      </c>
      <c r="G66" s="16"/>
      <c r="H66" s="16"/>
      <c r="I66" s="25">
        <f t="shared" si="2"/>
        <v>0.20929529263563751</v>
      </c>
      <c r="J66" s="43"/>
      <c r="K66" s="1" t="s">
        <v>142</v>
      </c>
      <c r="L66" s="45"/>
      <c r="M66" s="43"/>
      <c r="N66" s="43"/>
      <c r="O66" s="43"/>
      <c r="P66" s="43"/>
      <c r="Q66" s="43"/>
      <c r="R66" s="43"/>
      <c r="S66" s="43"/>
      <c r="T66" s="43"/>
      <c r="U66">
        <v>1982</v>
      </c>
      <c r="V66">
        <v>0.12000000000000002</v>
      </c>
      <c r="X66" s="50">
        <v>1963</v>
      </c>
      <c r="Y66">
        <v>0.24</v>
      </c>
    </row>
    <row r="67" spans="1:36">
      <c r="A67" s="64">
        <v>1958</v>
      </c>
      <c r="B67">
        <v>51.93</v>
      </c>
      <c r="C67" s="66">
        <v>-0.09</v>
      </c>
      <c r="E67">
        <f t="shared" si="1"/>
        <v>-4.8000000000000001E-2</v>
      </c>
      <c r="G67" s="16"/>
      <c r="H67" s="16"/>
      <c r="I67" s="25">
        <f t="shared" si="2"/>
        <v>0.22633054305159561</v>
      </c>
      <c r="J67" s="43"/>
      <c r="K67" t="s">
        <v>37</v>
      </c>
      <c r="T67" s="43"/>
      <c r="U67">
        <v>1923</v>
      </c>
      <c r="V67">
        <v>9.6000000000000044E-2</v>
      </c>
      <c r="X67" s="50">
        <v>1974</v>
      </c>
      <c r="Y67">
        <v>0.24</v>
      </c>
      <c r="AE67" t="s">
        <v>37</v>
      </c>
    </row>
    <row r="68" spans="1:36" ht="13.5" thickBot="1">
      <c r="A68" s="64">
        <v>1959</v>
      </c>
      <c r="B68">
        <v>52.11</v>
      </c>
      <c r="C68" s="66">
        <v>0.09</v>
      </c>
      <c r="E68">
        <f t="shared" si="1"/>
        <v>-0.14199999999999999</v>
      </c>
      <c r="G68" s="16"/>
      <c r="H68" s="16"/>
      <c r="I68" s="25">
        <f t="shared" si="2"/>
        <v>0.24336579346756082</v>
      </c>
      <c r="J68" s="43"/>
      <c r="T68" s="43"/>
      <c r="U68">
        <v>1945</v>
      </c>
      <c r="V68">
        <v>8.4000000000000005E-2</v>
      </c>
      <c r="X68" s="50">
        <v>1997</v>
      </c>
      <c r="Y68">
        <v>0.18</v>
      </c>
    </row>
    <row r="69" spans="1:36">
      <c r="A69" s="64">
        <v>1960</v>
      </c>
      <c r="B69">
        <v>51.44</v>
      </c>
      <c r="C69" s="66">
        <v>-0.57999999999999996</v>
      </c>
      <c r="E69">
        <f t="shared" si="1"/>
        <v>-0.16999999999999998</v>
      </c>
      <c r="G69" s="16"/>
      <c r="H69" s="16"/>
      <c r="I69" s="25">
        <f t="shared" si="2"/>
        <v>0.26040104388352603</v>
      </c>
      <c r="J69" s="43"/>
      <c r="K69" s="52" t="s">
        <v>5</v>
      </c>
      <c r="L69" s="52"/>
      <c r="T69" s="43"/>
      <c r="U69">
        <v>1929</v>
      </c>
      <c r="V69">
        <v>6.8000000000000019E-2</v>
      </c>
      <c r="X69" s="50">
        <v>1927</v>
      </c>
      <c r="Y69">
        <v>0.13</v>
      </c>
      <c r="AE69" s="52" t="s">
        <v>5</v>
      </c>
      <c r="AF69" s="52"/>
    </row>
    <row r="70" spans="1:36">
      <c r="A70" s="64">
        <v>1961</v>
      </c>
      <c r="B70">
        <v>51.87</v>
      </c>
      <c r="C70" s="66">
        <v>-0.15</v>
      </c>
      <c r="E70">
        <f t="shared" si="1"/>
        <v>-0.10400000000000001</v>
      </c>
      <c r="G70" s="16"/>
      <c r="H70" s="16"/>
      <c r="I70" s="25">
        <f t="shared" si="2"/>
        <v>0.27743629429948413</v>
      </c>
      <c r="J70" s="43"/>
      <c r="K70" t="s">
        <v>6</v>
      </c>
      <c r="L70">
        <v>0.63294561997742249</v>
      </c>
      <c r="T70" s="43"/>
      <c r="U70">
        <v>1944</v>
      </c>
      <c r="V70">
        <v>6.7999999999999991E-2</v>
      </c>
      <c r="X70" s="50">
        <v>1936</v>
      </c>
      <c r="Y70">
        <v>0.13</v>
      </c>
      <c r="AE70" t="s">
        <v>6</v>
      </c>
      <c r="AF70">
        <v>0.63294561997742249</v>
      </c>
    </row>
    <row r="71" spans="1:36">
      <c r="A71" s="64">
        <v>1962</v>
      </c>
      <c r="B71">
        <v>51.9</v>
      </c>
      <c r="C71" s="66">
        <v>-0.12</v>
      </c>
      <c r="E71">
        <f t="shared" si="1"/>
        <v>-0.192</v>
      </c>
      <c r="G71" s="16"/>
      <c r="H71" s="16"/>
      <c r="I71" s="25">
        <f t="shared" si="2"/>
        <v>0.29447154471544934</v>
      </c>
      <c r="J71" s="43"/>
      <c r="K71" t="s">
        <v>7</v>
      </c>
      <c r="L71">
        <v>0.40062015784860372</v>
      </c>
      <c r="T71" s="43"/>
      <c r="U71">
        <v>1920</v>
      </c>
      <c r="V71">
        <v>4.4000000000000039E-2</v>
      </c>
      <c r="X71" s="50">
        <v>1959</v>
      </c>
      <c r="Y71">
        <v>0.08</v>
      </c>
      <c r="AE71" t="s">
        <v>7</v>
      </c>
      <c r="AF71">
        <v>0.40062015784860372</v>
      </c>
    </row>
    <row r="72" spans="1:36">
      <c r="A72" s="64">
        <v>1963</v>
      </c>
      <c r="B72">
        <v>52.26</v>
      </c>
      <c r="C72" s="66">
        <v>0.24</v>
      </c>
      <c r="E72">
        <f t="shared" si="1"/>
        <v>-0.14199999999999999</v>
      </c>
      <c r="G72" s="16"/>
      <c r="H72" s="16"/>
      <c r="I72" s="25">
        <f t="shared" si="2"/>
        <v>0.31150679513141455</v>
      </c>
      <c r="J72" s="43"/>
      <c r="K72" t="s">
        <v>8</v>
      </c>
      <c r="L72">
        <v>0.38634920922595145</v>
      </c>
      <c r="T72" s="43"/>
      <c r="U72">
        <v>1942</v>
      </c>
      <c r="V72">
        <v>3.7999999999999999E-2</v>
      </c>
      <c r="X72" s="50">
        <v>1908</v>
      </c>
      <c r="Y72">
        <v>0.06</v>
      </c>
      <c r="AE72" t="s">
        <v>8</v>
      </c>
      <c r="AF72">
        <v>0.38634920922595145</v>
      </c>
    </row>
    <row r="73" spans="1:36">
      <c r="A73" s="64">
        <v>1964</v>
      </c>
      <c r="B73">
        <v>51.67</v>
      </c>
      <c r="C73" s="66">
        <v>-0.35</v>
      </c>
      <c r="E73">
        <f t="shared" si="1"/>
        <v>-0.21800000000000003</v>
      </c>
      <c r="G73" s="16"/>
      <c r="H73" s="16"/>
      <c r="I73" s="25">
        <f t="shared" si="2"/>
        <v>0.32854204554737265</v>
      </c>
      <c r="J73" s="43"/>
      <c r="K73" t="s">
        <v>9</v>
      </c>
      <c r="L73">
        <v>0.50286362125290307</v>
      </c>
      <c r="T73" s="43"/>
      <c r="U73">
        <v>1947</v>
      </c>
      <c r="V73">
        <v>3.0000000000000016E-2</v>
      </c>
      <c r="X73" s="50">
        <v>1943</v>
      </c>
      <c r="Y73">
        <v>0.05</v>
      </c>
      <c r="AE73" t="s">
        <v>9</v>
      </c>
      <c r="AF73">
        <v>0.50286362125290307</v>
      </c>
    </row>
    <row r="74" spans="1:36" ht="13.5" thickBot="1">
      <c r="A74" s="64">
        <v>1965</v>
      </c>
      <c r="B74">
        <v>51.69</v>
      </c>
      <c r="C74" s="66">
        <v>-0.33</v>
      </c>
      <c r="E74">
        <f t="shared" si="1"/>
        <v>-0.246</v>
      </c>
      <c r="G74" s="16"/>
      <c r="H74" s="16"/>
      <c r="I74" s="25">
        <f t="shared" ref="I74:I105" si="3">$L$28*A74+$L$27</f>
        <v>0.34557729596333786</v>
      </c>
      <c r="J74" s="43"/>
      <c r="K74" s="8" t="s">
        <v>10</v>
      </c>
      <c r="L74" s="8">
        <v>44</v>
      </c>
      <c r="T74" s="43"/>
      <c r="U74">
        <v>1951</v>
      </c>
      <c r="V74">
        <v>1.4000000000000012E-2</v>
      </c>
      <c r="X74" s="50">
        <v>1957</v>
      </c>
      <c r="Y74">
        <v>0.02</v>
      </c>
      <c r="AE74" s="8" t="s">
        <v>10</v>
      </c>
      <c r="AF74" s="8">
        <v>44</v>
      </c>
    </row>
    <row r="75" spans="1:36">
      <c r="A75" s="64">
        <v>1966</v>
      </c>
      <c r="B75">
        <v>51.49</v>
      </c>
      <c r="C75" s="66">
        <v>-0.53</v>
      </c>
      <c r="E75">
        <f t="shared" si="1"/>
        <v>-0.434</v>
      </c>
      <c r="G75" s="16"/>
      <c r="H75" s="16"/>
      <c r="I75" s="25">
        <f t="shared" si="3"/>
        <v>0.36261254637930307</v>
      </c>
      <c r="J75" s="43"/>
      <c r="T75" s="43"/>
      <c r="U75">
        <v>1943</v>
      </c>
      <c r="V75">
        <v>9.9999999999999985E-3</v>
      </c>
      <c r="X75" s="50">
        <v>1911</v>
      </c>
      <c r="Y75">
        <v>0.01</v>
      </c>
    </row>
    <row r="76" spans="1:36" ht="13.5" thickBot="1">
      <c r="A76" s="64">
        <v>1967</v>
      </c>
      <c r="B76">
        <v>51.76</v>
      </c>
      <c r="C76" s="66">
        <v>-0.26</v>
      </c>
      <c r="E76">
        <f t="shared" si="1"/>
        <v>-0.46799999999999997</v>
      </c>
      <c r="G76" s="16"/>
      <c r="H76" s="16"/>
      <c r="I76" s="25">
        <f t="shared" si="3"/>
        <v>0.37964779679526117</v>
      </c>
      <c r="J76" s="43"/>
      <c r="K76" t="s">
        <v>11</v>
      </c>
      <c r="T76" s="43"/>
      <c r="U76">
        <v>1957</v>
      </c>
      <c r="V76">
        <v>0</v>
      </c>
      <c r="X76" s="50">
        <v>1922</v>
      </c>
      <c r="Y76">
        <v>0.01</v>
      </c>
      <c r="AE76" t="s">
        <v>11</v>
      </c>
    </row>
    <row r="77" spans="1:36">
      <c r="A77" s="64">
        <v>1968</v>
      </c>
      <c r="B77">
        <v>51.32</v>
      </c>
      <c r="C77" s="66">
        <v>-0.7</v>
      </c>
      <c r="E77">
        <f t="shared" ref="E77:E118" si="4">AVERAGE(C75:C79)</f>
        <v>-0.48399999999999999</v>
      </c>
      <c r="G77" s="16"/>
      <c r="H77" s="16"/>
      <c r="I77" s="25">
        <f t="shared" si="3"/>
        <v>0.39668304721122638</v>
      </c>
      <c r="J77" s="43"/>
      <c r="K77" s="51"/>
      <c r="L77" s="51" t="s">
        <v>16</v>
      </c>
      <c r="M77" s="51" t="s">
        <v>17</v>
      </c>
      <c r="N77" s="51" t="s">
        <v>18</v>
      </c>
      <c r="O77" s="51" t="s">
        <v>19</v>
      </c>
      <c r="P77" s="51" t="s">
        <v>20</v>
      </c>
      <c r="T77" s="43"/>
      <c r="U77">
        <v>1921</v>
      </c>
      <c r="V77">
        <v>-1.9999999999999797E-3</v>
      </c>
      <c r="X77" s="50">
        <v>1949</v>
      </c>
      <c r="Y77">
        <v>0</v>
      </c>
      <c r="AE77" s="51"/>
      <c r="AF77" s="51" t="s">
        <v>16</v>
      </c>
      <c r="AG77" s="51" t="s">
        <v>17</v>
      </c>
      <c r="AH77" s="51" t="s">
        <v>18</v>
      </c>
      <c r="AI77" s="51" t="s">
        <v>19</v>
      </c>
      <c r="AJ77" s="51" t="s">
        <v>20</v>
      </c>
    </row>
    <row r="78" spans="1:36">
      <c r="A78" s="64">
        <v>1969</v>
      </c>
      <c r="B78">
        <v>51.5</v>
      </c>
      <c r="C78" s="66">
        <v>-0.52</v>
      </c>
      <c r="E78">
        <f t="shared" si="4"/>
        <v>-0.45</v>
      </c>
      <c r="G78" s="16"/>
      <c r="H78" s="16"/>
      <c r="I78" s="25">
        <f t="shared" si="3"/>
        <v>0.41371829762718448</v>
      </c>
      <c r="J78" s="43"/>
      <c r="K78" t="s">
        <v>12</v>
      </c>
      <c r="L78">
        <v>1</v>
      </c>
      <c r="M78">
        <v>7.0987256527484188</v>
      </c>
      <c r="N78">
        <v>7.0987256527484188</v>
      </c>
      <c r="O78">
        <v>28.07242660888701</v>
      </c>
      <c r="P78">
        <v>4.0214339665239076E-6</v>
      </c>
      <c r="T78" s="43"/>
      <c r="U78">
        <v>1975</v>
      </c>
      <c r="V78">
        <v>-6.0000000000000053E-3</v>
      </c>
      <c r="X78" s="50">
        <v>1896</v>
      </c>
      <c r="Y78">
        <v>-0.03</v>
      </c>
      <c r="AE78" t="s">
        <v>12</v>
      </c>
      <c r="AF78">
        <v>1</v>
      </c>
      <c r="AG78">
        <v>7.0987256527484188</v>
      </c>
      <c r="AH78">
        <v>7.0987256527484188</v>
      </c>
      <c r="AI78">
        <v>28.07242660888701</v>
      </c>
      <c r="AJ78">
        <v>4.0214339665239076E-6</v>
      </c>
    </row>
    <row r="79" spans="1:36">
      <c r="A79" s="64">
        <v>1970</v>
      </c>
      <c r="B79">
        <v>51.61</v>
      </c>
      <c r="C79" s="66">
        <v>-0.41</v>
      </c>
      <c r="E79">
        <f t="shared" si="4"/>
        <v>-0.52799999999999991</v>
      </c>
      <c r="G79" s="16"/>
      <c r="H79" s="16"/>
      <c r="I79" s="25">
        <f t="shared" si="3"/>
        <v>0.43075354804314969</v>
      </c>
      <c r="J79" s="43"/>
      <c r="K79" t="s">
        <v>13</v>
      </c>
      <c r="L79">
        <v>42</v>
      </c>
      <c r="M79">
        <v>10.620616506342492</v>
      </c>
      <c r="N79">
        <v>0.25287182157958316</v>
      </c>
      <c r="T79" s="43"/>
      <c r="U79">
        <v>1946</v>
      </c>
      <c r="V79">
        <v>-7.9999999999999967E-3</v>
      </c>
      <c r="X79" s="50">
        <v>1930</v>
      </c>
      <c r="Y79">
        <v>-0.04</v>
      </c>
      <c r="AE79" t="s">
        <v>13</v>
      </c>
      <c r="AF79">
        <v>42</v>
      </c>
      <c r="AG79">
        <v>10.620616506342492</v>
      </c>
      <c r="AH79">
        <v>0.25287182157958316</v>
      </c>
    </row>
    <row r="80" spans="1:36" ht="13.5" thickBot="1">
      <c r="A80" s="64">
        <v>1971</v>
      </c>
      <c r="B80">
        <v>51.66</v>
      </c>
      <c r="C80" s="66">
        <v>-0.36</v>
      </c>
      <c r="E80">
        <f t="shared" si="4"/>
        <v>-0.33399999999999996</v>
      </c>
      <c r="G80" s="16"/>
      <c r="H80" s="16"/>
      <c r="I80" s="25">
        <f t="shared" si="3"/>
        <v>0.4477887984591149</v>
      </c>
      <c r="J80" s="43"/>
      <c r="K80" s="8" t="s">
        <v>14</v>
      </c>
      <c r="L80" s="8">
        <v>43</v>
      </c>
      <c r="M80" s="8">
        <v>17.71934215909091</v>
      </c>
      <c r="N80" s="8"/>
      <c r="O80" s="8"/>
      <c r="P80" s="8"/>
      <c r="T80" s="43"/>
      <c r="U80">
        <v>1930</v>
      </c>
      <c r="V80">
        <v>-1.6000000000000004E-2</v>
      </c>
      <c r="X80" s="50">
        <v>1984</v>
      </c>
      <c r="Y80">
        <v>-0.05</v>
      </c>
      <c r="AE80" s="8" t="s">
        <v>14</v>
      </c>
      <c r="AF80" s="8">
        <v>43</v>
      </c>
      <c r="AG80" s="8">
        <v>17.71934215909091</v>
      </c>
      <c r="AH80" s="8"/>
      <c r="AI80" s="8"/>
      <c r="AJ80" s="8"/>
    </row>
    <row r="81" spans="1:39" ht="13.5" thickBot="1">
      <c r="A81" s="64">
        <v>1972</v>
      </c>
      <c r="B81">
        <v>51.37</v>
      </c>
      <c r="C81" s="66">
        <v>-0.65</v>
      </c>
      <c r="E81">
        <f t="shared" si="4"/>
        <v>-0.182</v>
      </c>
      <c r="G81" s="16"/>
      <c r="H81" s="16"/>
      <c r="I81" s="25">
        <f t="shared" si="3"/>
        <v>0.464824048875073</v>
      </c>
      <c r="J81" s="43"/>
      <c r="T81" s="43"/>
      <c r="U81">
        <v>1979</v>
      </c>
      <c r="V81">
        <v>-2.3999999999999931E-2</v>
      </c>
      <c r="X81" s="50">
        <v>1926</v>
      </c>
      <c r="Y81">
        <v>-7.0000000000000007E-2</v>
      </c>
    </row>
    <row r="82" spans="1:39">
      <c r="A82" s="64">
        <v>1973</v>
      </c>
      <c r="B82">
        <v>52.29</v>
      </c>
      <c r="C82" s="66">
        <v>0.27</v>
      </c>
      <c r="E82">
        <f>AVERAGE(C80:C84)</f>
        <v>-0.20400000000000001</v>
      </c>
      <c r="G82" s="16"/>
      <c r="H82" s="16"/>
      <c r="I82" s="25">
        <f t="shared" si="3"/>
        <v>0.48185929929103821</v>
      </c>
      <c r="J82" s="43"/>
      <c r="K82" s="51"/>
      <c r="L82" s="51" t="s">
        <v>21</v>
      </c>
      <c r="M82" s="51" t="s">
        <v>9</v>
      </c>
      <c r="N82" s="51" t="s">
        <v>22</v>
      </c>
      <c r="O82" s="51" t="s">
        <v>23</v>
      </c>
      <c r="P82" s="51" t="s">
        <v>24</v>
      </c>
      <c r="Q82" s="51" t="s">
        <v>25</v>
      </c>
      <c r="R82" s="51" t="s">
        <v>26</v>
      </c>
      <c r="S82" s="51" t="s">
        <v>27</v>
      </c>
      <c r="T82" s="43"/>
      <c r="U82">
        <v>1948</v>
      </c>
      <c r="V82">
        <v>-4.1999999999999982E-2</v>
      </c>
      <c r="X82" s="50">
        <v>1958</v>
      </c>
      <c r="Y82">
        <v>-0.09</v>
      </c>
      <c r="AE82" s="51"/>
      <c r="AF82" s="51" t="s">
        <v>21</v>
      </c>
      <c r="AG82" s="51" t="s">
        <v>9</v>
      </c>
      <c r="AH82" s="51" t="s">
        <v>22</v>
      </c>
      <c r="AI82" s="51" t="s">
        <v>23</v>
      </c>
      <c r="AJ82" s="51" t="s">
        <v>24</v>
      </c>
      <c r="AK82" s="51" t="s">
        <v>25</v>
      </c>
      <c r="AL82" s="51" t="s">
        <v>26</v>
      </c>
      <c r="AM82" s="51" t="s">
        <v>27</v>
      </c>
    </row>
    <row r="83" spans="1:39">
      <c r="A83" s="64">
        <v>1974</v>
      </c>
      <c r="B83">
        <v>52.26</v>
      </c>
      <c r="C83" s="66">
        <v>0.24</v>
      </c>
      <c r="E83">
        <f t="shared" si="4"/>
        <v>-0.24199999999999999</v>
      </c>
      <c r="G83" s="16"/>
      <c r="H83" s="16"/>
      <c r="I83" s="25">
        <f t="shared" si="3"/>
        <v>0.49889454970700342</v>
      </c>
      <c r="J83" s="43"/>
      <c r="K83" t="s">
        <v>15</v>
      </c>
      <c r="L83">
        <v>-62.227083098426121</v>
      </c>
      <c r="M83">
        <v>11.943217009014292</v>
      </c>
      <c r="N83">
        <v>-5.2102446980122235</v>
      </c>
      <c r="O83">
        <v>5.3658065107465008E-6</v>
      </c>
      <c r="P83">
        <v>-86.329470817107918</v>
      </c>
      <c r="Q83">
        <v>-38.124695379744324</v>
      </c>
      <c r="R83">
        <v>-86.329470817107918</v>
      </c>
      <c r="S83">
        <v>-38.124695379744324</v>
      </c>
      <c r="T83" s="43"/>
      <c r="U83">
        <v>1958</v>
      </c>
      <c r="V83">
        <v>-4.9999999999999989E-2</v>
      </c>
      <c r="X83" s="50">
        <v>1947</v>
      </c>
      <c r="Y83">
        <v>-0.1</v>
      </c>
      <c r="AE83" t="s">
        <v>15</v>
      </c>
      <c r="AF83">
        <v>-62.227083098426121</v>
      </c>
      <c r="AG83">
        <v>11.943217009014292</v>
      </c>
      <c r="AH83">
        <v>-5.2102446980122235</v>
      </c>
      <c r="AI83">
        <v>5.3658065107465008E-6</v>
      </c>
      <c r="AJ83">
        <v>-86.329470817107918</v>
      </c>
      <c r="AK83">
        <v>-38.124695379744324</v>
      </c>
      <c r="AL83">
        <v>-86.329470817107918</v>
      </c>
      <c r="AM83">
        <v>-38.124695379744324</v>
      </c>
    </row>
    <row r="84" spans="1:39" ht="13.5" thickBot="1">
      <c r="A84" s="64">
        <v>1975</v>
      </c>
      <c r="B84">
        <v>51.5</v>
      </c>
      <c r="C84" s="66">
        <v>-0.52</v>
      </c>
      <c r="E84">
        <f t="shared" si="4"/>
        <v>-6.0000000000000053E-3</v>
      </c>
      <c r="G84" s="16"/>
      <c r="H84" s="16"/>
      <c r="I84" s="25">
        <f t="shared" si="3"/>
        <v>0.51592980012296152</v>
      </c>
      <c r="J84" s="43"/>
      <c r="K84" s="8" t="s">
        <v>28</v>
      </c>
      <c r="L84" s="8">
        <v>3.163107822410148E-2</v>
      </c>
      <c r="M84" s="8">
        <v>5.9699957041426562E-3</v>
      </c>
      <c r="N84" s="8">
        <v>5.2983418735380781</v>
      </c>
      <c r="O84" s="8">
        <v>4.0214339665239372E-6</v>
      </c>
      <c r="P84" s="8">
        <v>1.958313912766646E-2</v>
      </c>
      <c r="Q84" s="8">
        <v>4.3679017320536501E-2</v>
      </c>
      <c r="R84" s="8">
        <v>1.958313912766646E-2</v>
      </c>
      <c r="S84" s="8">
        <v>4.3679017320536501E-2</v>
      </c>
      <c r="T84" s="43"/>
      <c r="U84">
        <v>1984</v>
      </c>
      <c r="V84">
        <v>-5.800000000000001E-2</v>
      </c>
      <c r="X84" s="50">
        <v>1928</v>
      </c>
      <c r="Y84">
        <v>-0.1</v>
      </c>
      <c r="AE84" s="8" t="s">
        <v>28</v>
      </c>
      <c r="AF84" s="8">
        <v>3.163107822410148E-2</v>
      </c>
      <c r="AG84" s="8">
        <v>5.9699957041426562E-3</v>
      </c>
      <c r="AH84" s="8">
        <v>5.2983418735380781</v>
      </c>
      <c r="AI84" s="8">
        <v>4.0214339665239372E-6</v>
      </c>
      <c r="AJ84" s="8">
        <v>1.958313912766646E-2</v>
      </c>
      <c r="AK84" s="8">
        <v>4.3679017320536501E-2</v>
      </c>
      <c r="AL84" s="8">
        <v>1.958313912766646E-2</v>
      </c>
      <c r="AM84" s="8">
        <v>4.3679017320536501E-2</v>
      </c>
    </row>
    <row r="85" spans="1:39">
      <c r="A85" s="64">
        <v>1976</v>
      </c>
      <c r="B85">
        <v>51.47</v>
      </c>
      <c r="C85" s="66">
        <v>-0.55000000000000004</v>
      </c>
      <c r="E85">
        <f t="shared" si="4"/>
        <v>-0.254</v>
      </c>
      <c r="G85" s="16"/>
      <c r="H85" s="16"/>
      <c r="I85" s="25">
        <f t="shared" si="3"/>
        <v>0.53296505053892673</v>
      </c>
      <c r="J85" s="43"/>
      <c r="T85" s="43"/>
      <c r="U85">
        <v>1981</v>
      </c>
      <c r="V85">
        <v>-9.7999999999999976E-2</v>
      </c>
      <c r="X85" s="50">
        <v>1935</v>
      </c>
      <c r="Y85">
        <v>-0.12</v>
      </c>
    </row>
    <row r="86" spans="1:39">
      <c r="A86" s="64">
        <v>1977</v>
      </c>
      <c r="B86">
        <v>52.55</v>
      </c>
      <c r="C86" s="66">
        <v>0.53</v>
      </c>
      <c r="E86">
        <f t="shared" si="4"/>
        <v>-0.53</v>
      </c>
      <c r="G86" s="16"/>
      <c r="H86" s="16"/>
      <c r="I86" s="25">
        <f t="shared" si="3"/>
        <v>0.55000030095489194</v>
      </c>
      <c r="J86" s="43"/>
      <c r="T86" s="43"/>
      <c r="U86">
        <v>1983</v>
      </c>
      <c r="V86">
        <v>-9.799999999999999E-2</v>
      </c>
      <c r="X86" s="50">
        <v>1962</v>
      </c>
      <c r="Y86">
        <v>-0.12</v>
      </c>
    </row>
    <row r="87" spans="1:39">
      <c r="A87" s="64">
        <v>1978</v>
      </c>
      <c r="B87">
        <v>51.05</v>
      </c>
      <c r="C87" s="66">
        <v>-0.97</v>
      </c>
      <c r="E87">
        <f t="shared" si="4"/>
        <v>-0.35199999999999998</v>
      </c>
      <c r="G87" s="16"/>
      <c r="H87" s="16"/>
      <c r="I87" s="25">
        <f t="shared" si="3"/>
        <v>0.56703555137085004</v>
      </c>
      <c r="J87" s="43"/>
      <c r="T87" s="43"/>
      <c r="U87">
        <v>1961</v>
      </c>
      <c r="V87">
        <v>-0.10599999999999998</v>
      </c>
      <c r="X87" s="50">
        <v>1940</v>
      </c>
      <c r="Y87">
        <v>-0.13</v>
      </c>
    </row>
    <row r="88" spans="1:39">
      <c r="A88" s="64">
        <v>1979</v>
      </c>
      <c r="B88">
        <v>50.88</v>
      </c>
      <c r="C88" s="66">
        <v>-1.1399999999999999</v>
      </c>
      <c r="E88">
        <f t="shared" si="4"/>
        <v>-2.1999999999999974E-2</v>
      </c>
      <c r="G88" s="16">
        <f>'Original UAH Data for US'!M3</f>
        <v>4.9093434343434383E-2</v>
      </c>
      <c r="H88" s="16">
        <f>'Original RSS Data for US'!M3</f>
        <v>-0.80897111111111086</v>
      </c>
      <c r="I88" s="25">
        <f t="shared" si="3"/>
        <v>0.58407080178681525</v>
      </c>
      <c r="J88" s="43"/>
      <c r="K88" s="1" t="s">
        <v>129</v>
      </c>
      <c r="T88" s="43"/>
      <c r="U88">
        <v>1909</v>
      </c>
      <c r="V88">
        <v>-0.13200000000000001</v>
      </c>
      <c r="X88" s="50">
        <v>1983</v>
      </c>
      <c r="Y88">
        <v>-0.14000000000000001</v>
      </c>
    </row>
    <row r="89" spans="1:39">
      <c r="A89" s="64">
        <v>1980</v>
      </c>
      <c r="B89">
        <v>52.39</v>
      </c>
      <c r="C89" s="66">
        <v>0.37</v>
      </c>
      <c r="E89">
        <f t="shared" si="4"/>
        <v>-0.2619999999999999</v>
      </c>
      <c r="G89" s="16">
        <f>'Original UAH Data for US'!M4</f>
        <v>0.73159343434343427</v>
      </c>
      <c r="H89" s="16">
        <f>'Original RSS Data for US'!M4</f>
        <v>0.17817888888888878</v>
      </c>
      <c r="I89" s="25">
        <f t="shared" si="3"/>
        <v>0.60110605220278046</v>
      </c>
      <c r="J89" s="43"/>
      <c r="K89" t="s">
        <v>37</v>
      </c>
      <c r="T89" s="43"/>
      <c r="U89">
        <v>1927</v>
      </c>
      <c r="V89">
        <v>-0.14199999999999996</v>
      </c>
      <c r="X89" s="50">
        <v>1996</v>
      </c>
      <c r="Y89">
        <v>-0.14000000000000001</v>
      </c>
      <c r="AE89" t="s">
        <v>37</v>
      </c>
    </row>
    <row r="90" spans="1:39" ht="13.5" thickBot="1">
      <c r="A90" s="64">
        <v>1981</v>
      </c>
      <c r="B90">
        <v>53.12</v>
      </c>
      <c r="C90" s="66">
        <v>1.1000000000000001</v>
      </c>
      <c r="E90">
        <f t="shared" si="4"/>
        <v>-9.5999999999999974E-2</v>
      </c>
      <c r="G90" s="16">
        <f>'Original UAH Data for US'!M5</f>
        <v>1.1020934343434343</v>
      </c>
      <c r="H90" s="16">
        <f>'Original RSS Data for US'!M5</f>
        <v>0.65877888888888869</v>
      </c>
      <c r="I90" s="25">
        <f t="shared" si="3"/>
        <v>0.61814130261873856</v>
      </c>
      <c r="J90" s="43"/>
      <c r="T90" s="43"/>
      <c r="U90">
        <v>1963</v>
      </c>
      <c r="V90">
        <v>-0.14199999999999999</v>
      </c>
      <c r="X90" s="50">
        <v>1918</v>
      </c>
      <c r="Y90">
        <v>-0.15</v>
      </c>
    </row>
    <row r="91" spans="1:39">
      <c r="A91" s="64">
        <v>1982</v>
      </c>
      <c r="B91">
        <v>51.35</v>
      </c>
      <c r="C91" s="66">
        <v>-0.67</v>
      </c>
      <c r="E91">
        <f t="shared" si="4"/>
        <v>0.12400000000000003</v>
      </c>
      <c r="G91" s="16">
        <f>'Original UAH Data for US'!M6</f>
        <v>8.5934343434344029E-3</v>
      </c>
      <c r="H91" s="16">
        <f>'Original RSS Data for US'!M6</f>
        <v>-0.57977111111111101</v>
      </c>
      <c r="I91" s="25">
        <f t="shared" si="3"/>
        <v>0.63517655303470377</v>
      </c>
      <c r="J91" s="43"/>
      <c r="K91" s="52" t="s">
        <v>5</v>
      </c>
      <c r="L91" s="52"/>
      <c r="T91" s="43"/>
      <c r="U91">
        <v>1959</v>
      </c>
      <c r="V91">
        <v>-0.14399999999999999</v>
      </c>
      <c r="X91" s="50">
        <v>1961</v>
      </c>
      <c r="Y91">
        <v>-0.15</v>
      </c>
      <c r="AA91" s="20"/>
      <c r="AB91" s="20"/>
      <c r="AE91" s="52" t="s">
        <v>5</v>
      </c>
      <c r="AF91" s="52"/>
    </row>
    <row r="92" spans="1:39">
      <c r="A92" s="64">
        <v>1983</v>
      </c>
      <c r="B92">
        <v>51.88</v>
      </c>
      <c r="C92" s="66">
        <v>-0.14000000000000001</v>
      </c>
      <c r="E92">
        <f t="shared" si="4"/>
        <v>-9.3999999999999986E-2</v>
      </c>
      <c r="G92" s="16">
        <f>'Original UAH Data for US'!M7</f>
        <v>3.4093434343434481E-2</v>
      </c>
      <c r="H92" s="16">
        <f>'Original RSS Data for US'!M7</f>
        <v>-0.3838711111111115</v>
      </c>
      <c r="I92" s="25">
        <f t="shared" si="3"/>
        <v>0.65221180345066188</v>
      </c>
      <c r="J92" s="43"/>
      <c r="K92" t="s">
        <v>6</v>
      </c>
      <c r="L92">
        <v>0.73404160543169394</v>
      </c>
      <c r="T92" s="43"/>
      <c r="U92">
        <v>1960</v>
      </c>
      <c r="V92">
        <v>-0.17199999999999999</v>
      </c>
      <c r="X92" s="50">
        <v>1901</v>
      </c>
      <c r="Y92">
        <v>-0.15</v>
      </c>
      <c r="AE92" t="s">
        <v>6</v>
      </c>
      <c r="AF92">
        <v>0.73404160543169394</v>
      </c>
    </row>
    <row r="93" spans="1:39">
      <c r="A93" s="64">
        <v>1984</v>
      </c>
      <c r="B93">
        <v>51.98</v>
      </c>
      <c r="C93" s="66">
        <v>-0.04</v>
      </c>
      <c r="E93">
        <f t="shared" si="4"/>
        <v>-5.4000000000000006E-2</v>
      </c>
      <c r="G93" s="16">
        <f>'Original UAH Data for US'!M8</f>
        <v>0.29209343434343438</v>
      </c>
      <c r="H93" s="16">
        <f>'Original RSS Data for US'!M8</f>
        <v>-0.2173711111111114</v>
      </c>
      <c r="I93" s="25">
        <f t="shared" si="3"/>
        <v>0.66924705386662708</v>
      </c>
      <c r="J93" s="43"/>
      <c r="K93" t="s">
        <v>7</v>
      </c>
      <c r="L93">
        <v>0.53881707850473859</v>
      </c>
      <c r="T93" s="43"/>
      <c r="U93">
        <v>1972</v>
      </c>
      <c r="V93">
        <v>-0.182</v>
      </c>
      <c r="X93" s="50">
        <v>1942</v>
      </c>
      <c r="Y93">
        <v>-0.18</v>
      </c>
      <c r="AE93" t="s">
        <v>7</v>
      </c>
      <c r="AF93">
        <v>0.53881707850473859</v>
      </c>
    </row>
    <row r="94" spans="1:39">
      <c r="A94" s="64">
        <v>1985</v>
      </c>
      <c r="B94">
        <v>51.3</v>
      </c>
      <c r="C94" s="66">
        <v>-0.72</v>
      </c>
      <c r="E94">
        <f t="shared" si="4"/>
        <v>0.34199999999999997</v>
      </c>
      <c r="G94" s="16">
        <f>'Original UAH Data for US'!M9</f>
        <v>0.11059343434343405</v>
      </c>
      <c r="H94" s="16">
        <f>'Original RSS Data for US'!M9</f>
        <v>-1.0530211111111114</v>
      </c>
      <c r="I94" s="25">
        <f t="shared" si="3"/>
        <v>0.68628230428259229</v>
      </c>
      <c r="K94" t="s">
        <v>8</v>
      </c>
      <c r="L94">
        <v>0.52809189428391856</v>
      </c>
      <c r="T94" s="43"/>
      <c r="U94">
        <v>1908</v>
      </c>
      <c r="V94">
        <v>-0.19199999999999998</v>
      </c>
      <c r="X94" s="50">
        <v>1914</v>
      </c>
      <c r="Y94">
        <v>-0.18</v>
      </c>
      <c r="AE94" t="s">
        <v>8</v>
      </c>
      <c r="AF94">
        <v>0.52809189428391856</v>
      </c>
    </row>
    <row r="95" spans="1:39">
      <c r="A95" s="64">
        <v>1986</v>
      </c>
      <c r="B95">
        <v>53.32</v>
      </c>
      <c r="C95" s="66">
        <v>1.3</v>
      </c>
      <c r="E95">
        <f t="shared" si="4"/>
        <v>0.49199999999999999</v>
      </c>
      <c r="G95" s="16">
        <f>'Original UAH Data for US'!M10</f>
        <v>1.2205934343434341</v>
      </c>
      <c r="H95" s="16">
        <f>'Original RSS Data for US'!M10</f>
        <v>0.73797888888888863</v>
      </c>
      <c r="I95" s="25">
        <f t="shared" si="3"/>
        <v>0.7033175546985504</v>
      </c>
      <c r="K95" t="s">
        <v>9</v>
      </c>
      <c r="L95">
        <v>0.63136292337941435</v>
      </c>
      <c r="T95" s="43"/>
      <c r="U95">
        <v>1962</v>
      </c>
      <c r="V95">
        <v>-0.192</v>
      </c>
      <c r="X95" s="50">
        <v>1989</v>
      </c>
      <c r="Y95">
        <v>-0.18</v>
      </c>
      <c r="AE95" t="s">
        <v>9</v>
      </c>
      <c r="AF95">
        <v>0.63136292337941435</v>
      </c>
    </row>
    <row r="96" spans="1:39" ht="13.5" thickBot="1">
      <c r="A96" s="64">
        <v>1987</v>
      </c>
      <c r="B96">
        <v>53.33</v>
      </c>
      <c r="C96" s="66">
        <v>1.31</v>
      </c>
      <c r="E96">
        <f t="shared" si="4"/>
        <v>0.46399999999999997</v>
      </c>
      <c r="G96" s="16">
        <f>'Original UAH Data for US'!M11</f>
        <v>1.0540934343434343</v>
      </c>
      <c r="H96" s="16">
        <f>'Original RSS Data for US'!M11</f>
        <v>1.1113288888888886</v>
      </c>
      <c r="I96" s="25">
        <f t="shared" si="3"/>
        <v>0.7203528051145156</v>
      </c>
      <c r="K96" s="8" t="s">
        <v>10</v>
      </c>
      <c r="L96" s="8">
        <v>45</v>
      </c>
      <c r="T96" s="43"/>
      <c r="U96">
        <v>1922</v>
      </c>
      <c r="V96">
        <v>-0.19399999999999998</v>
      </c>
      <c r="X96" s="50">
        <v>1944</v>
      </c>
      <c r="Y96">
        <v>-0.19</v>
      </c>
      <c r="AE96" s="8" t="s">
        <v>10</v>
      </c>
      <c r="AF96" s="8">
        <v>45</v>
      </c>
    </row>
    <row r="97" spans="1:39">
      <c r="A97" s="64">
        <v>1988</v>
      </c>
      <c r="B97">
        <v>52.63</v>
      </c>
      <c r="C97" s="66">
        <v>0.61</v>
      </c>
      <c r="E97">
        <f t="shared" si="4"/>
        <v>0.90600000000000003</v>
      </c>
      <c r="G97" s="16">
        <f>'Original UAH Data for US'!M12</f>
        <v>0.69859343434343435</v>
      </c>
      <c r="H97" s="16">
        <f>'Original RSS Data for US'!M12</f>
        <v>0.55797888888888869</v>
      </c>
      <c r="I97" s="25">
        <f t="shared" si="3"/>
        <v>0.73738805553048081</v>
      </c>
      <c r="T97" s="43"/>
      <c r="U97">
        <v>1926</v>
      </c>
      <c r="V97">
        <v>-0.19400000000000001</v>
      </c>
      <c r="X97" s="50">
        <v>1967</v>
      </c>
      <c r="Y97">
        <v>-0.26</v>
      </c>
    </row>
    <row r="98" spans="1:39" ht="13.5" thickBot="1">
      <c r="A98" s="64">
        <v>1989</v>
      </c>
      <c r="B98">
        <v>51.84</v>
      </c>
      <c r="C98" s="66">
        <v>-0.18</v>
      </c>
      <c r="E98">
        <f t="shared" si="4"/>
        <v>0.874</v>
      </c>
      <c r="G98" s="16">
        <f>'Original UAH Data for US'!M13</f>
        <v>0.54859343434343422</v>
      </c>
      <c r="H98" s="16">
        <f>'Original RSS Data for US'!M13</f>
        <v>0.22182888888888874</v>
      </c>
      <c r="I98" s="25">
        <f t="shared" si="3"/>
        <v>0.75442330594643892</v>
      </c>
      <c r="K98" t="s">
        <v>11</v>
      </c>
      <c r="T98" s="43"/>
      <c r="U98">
        <v>1973</v>
      </c>
      <c r="V98">
        <v>-0.20400000000000001</v>
      </c>
      <c r="X98" s="50">
        <v>1945</v>
      </c>
      <c r="Y98">
        <v>-0.27</v>
      </c>
      <c r="AE98" t="s">
        <v>11</v>
      </c>
    </row>
    <row r="99" spans="1:39">
      <c r="A99" s="64">
        <v>1990</v>
      </c>
      <c r="B99">
        <v>53.51</v>
      </c>
      <c r="C99" s="66">
        <v>1.49</v>
      </c>
      <c r="E99">
        <f t="shared" si="4"/>
        <v>0.72799999999999998</v>
      </c>
      <c r="G99" s="16">
        <f>'Original UAH Data for US'!M14</f>
        <v>1.4515934343434342</v>
      </c>
      <c r="H99" s="16">
        <f>'Original RSS Data for US'!M14</f>
        <v>1.2802288888888886</v>
      </c>
      <c r="I99" s="25">
        <f t="shared" si="3"/>
        <v>0.77145855636240412</v>
      </c>
      <c r="K99" s="51"/>
      <c r="L99" s="51" t="s">
        <v>16</v>
      </c>
      <c r="M99" s="51" t="s">
        <v>17</v>
      </c>
      <c r="N99" s="51" t="s">
        <v>18</v>
      </c>
      <c r="O99" s="51" t="s">
        <v>19</v>
      </c>
      <c r="P99" s="51" t="s">
        <v>20</v>
      </c>
      <c r="T99" s="43"/>
      <c r="U99">
        <v>1964</v>
      </c>
      <c r="V99">
        <v>-0.21800000000000003</v>
      </c>
      <c r="X99" s="50">
        <v>1932</v>
      </c>
      <c r="Y99">
        <v>-0.28999999999999998</v>
      </c>
      <c r="AA99" s="21"/>
      <c r="AB99" s="21"/>
      <c r="AC99" s="21"/>
      <c r="AD99" s="21"/>
      <c r="AE99" s="51"/>
      <c r="AF99" s="51" t="s">
        <v>16</v>
      </c>
      <c r="AG99" s="51" t="s">
        <v>17</v>
      </c>
      <c r="AH99" s="51" t="s">
        <v>18</v>
      </c>
      <c r="AI99" s="51" t="s">
        <v>19</v>
      </c>
      <c r="AJ99" s="51" t="s">
        <v>20</v>
      </c>
    </row>
    <row r="100" spans="1:39">
      <c r="A100" s="64">
        <v>1991</v>
      </c>
      <c r="B100">
        <v>53.16</v>
      </c>
      <c r="C100" s="66">
        <v>1.1399999999999999</v>
      </c>
      <c r="E100">
        <f t="shared" si="4"/>
        <v>0.45400000000000007</v>
      </c>
      <c r="G100" s="16">
        <f>'Original UAH Data for US'!M15</f>
        <v>1.0315934343434343</v>
      </c>
      <c r="H100" s="16">
        <f>'Original RSS Data for US'!M15</f>
        <v>1.0432288888888888</v>
      </c>
      <c r="I100" s="25">
        <f t="shared" si="3"/>
        <v>0.78849380677836933</v>
      </c>
      <c r="K100" t="s">
        <v>12</v>
      </c>
      <c r="L100">
        <v>1</v>
      </c>
      <c r="M100">
        <v>20.026024409217381</v>
      </c>
      <c r="N100">
        <v>20.026024409217381</v>
      </c>
      <c r="O100">
        <v>50.23849170429834</v>
      </c>
      <c r="P100">
        <v>9.6010412533065438E-9</v>
      </c>
      <c r="T100" s="43"/>
      <c r="U100">
        <v>1974</v>
      </c>
      <c r="V100">
        <v>-0.24199999999999999</v>
      </c>
      <c r="X100" s="50">
        <v>1906</v>
      </c>
      <c r="Y100">
        <v>-0.28999999999999998</v>
      </c>
      <c r="AE100" t="s">
        <v>12</v>
      </c>
      <c r="AF100">
        <v>1</v>
      </c>
      <c r="AG100">
        <v>20.026024409217381</v>
      </c>
      <c r="AH100">
        <v>20.026024409217381</v>
      </c>
      <c r="AI100">
        <v>50.23849170429834</v>
      </c>
      <c r="AJ100">
        <v>9.6010412533065438E-9</v>
      </c>
    </row>
    <row r="101" spans="1:39">
      <c r="A101" s="64">
        <v>1992</v>
      </c>
      <c r="B101">
        <v>52.6</v>
      </c>
      <c r="C101" s="66">
        <v>0.57999999999999996</v>
      </c>
      <c r="E101">
        <f t="shared" si="4"/>
        <v>0.66</v>
      </c>
      <c r="G101" s="16">
        <f>'Original UAH Data for US'!M16</f>
        <v>0.48409343434343421</v>
      </c>
      <c r="H101" s="16">
        <f>'Original RSS Data for US'!M16</f>
        <v>0.58527888888888868</v>
      </c>
      <c r="I101" s="25">
        <f t="shared" si="3"/>
        <v>0.80552905719432744</v>
      </c>
      <c r="K101" t="s">
        <v>13</v>
      </c>
      <c r="L101">
        <v>43</v>
      </c>
      <c r="M101">
        <v>17.140623063782609</v>
      </c>
      <c r="N101">
        <v>0.39861914101820023</v>
      </c>
      <c r="T101" s="43"/>
      <c r="U101">
        <v>1965</v>
      </c>
      <c r="V101">
        <v>-0.246</v>
      </c>
      <c r="X101" s="50">
        <v>1955</v>
      </c>
      <c r="Y101">
        <v>-0.33</v>
      </c>
      <c r="AE101" t="s">
        <v>13</v>
      </c>
      <c r="AF101">
        <v>43</v>
      </c>
      <c r="AG101">
        <v>17.140623063782609</v>
      </c>
      <c r="AH101">
        <v>0.39861914101820023</v>
      </c>
    </row>
    <row r="102" spans="1:39" ht="13.5" thickBot="1">
      <c r="A102" s="64">
        <v>1993</v>
      </c>
      <c r="B102">
        <v>51.26</v>
      </c>
      <c r="C102" s="66">
        <v>-0.76</v>
      </c>
      <c r="E102">
        <f t="shared" si="4"/>
        <v>0.48799999999999988</v>
      </c>
      <c r="G102" s="16">
        <f>'Original UAH Data for US'!M17</f>
        <v>-0.17440656565656565</v>
      </c>
      <c r="H102" s="16">
        <f>'Original RSS Data for US'!M17</f>
        <v>-0.26132111111111134</v>
      </c>
      <c r="I102" s="25">
        <f t="shared" si="3"/>
        <v>0.82256430761029264</v>
      </c>
      <c r="K102" s="8" t="s">
        <v>14</v>
      </c>
      <c r="L102" s="8">
        <v>44</v>
      </c>
      <c r="M102" s="8">
        <v>37.16664747299999</v>
      </c>
      <c r="N102" s="8"/>
      <c r="O102" s="8"/>
      <c r="P102" s="8"/>
      <c r="T102" s="43"/>
      <c r="U102">
        <v>1925</v>
      </c>
      <c r="V102">
        <v>-0.25</v>
      </c>
      <c r="X102" s="50">
        <v>1965</v>
      </c>
      <c r="Y102">
        <v>-0.33</v>
      </c>
      <c r="AE102" s="8" t="s">
        <v>14</v>
      </c>
      <c r="AF102" s="8">
        <v>44</v>
      </c>
      <c r="AG102" s="8">
        <v>37.16664747299999</v>
      </c>
      <c r="AH102" s="8"/>
      <c r="AI102" s="8"/>
      <c r="AJ102" s="8"/>
    </row>
    <row r="103" spans="1:39" ht="13.5" thickBot="1">
      <c r="A103" s="64">
        <v>1994</v>
      </c>
      <c r="B103">
        <v>52.87</v>
      </c>
      <c r="C103" s="66">
        <v>0.85</v>
      </c>
      <c r="E103">
        <f t="shared" si="4"/>
        <v>0.23399999999999999</v>
      </c>
      <c r="G103" s="16">
        <f>'Original UAH Data for US'!M18</f>
        <v>1.0435934343434343</v>
      </c>
      <c r="H103" s="16">
        <f>'Original RSS Data for US'!M18</f>
        <v>1.0781788888888886</v>
      </c>
      <c r="I103" s="25">
        <f t="shared" si="3"/>
        <v>0.83959955802625075</v>
      </c>
      <c r="T103" s="43"/>
      <c r="U103">
        <v>1928</v>
      </c>
      <c r="V103">
        <v>-0.25</v>
      </c>
      <c r="X103" s="50">
        <v>1964</v>
      </c>
      <c r="Y103">
        <v>-0.35</v>
      </c>
    </row>
    <row r="104" spans="1:39">
      <c r="A104" s="64">
        <v>1995</v>
      </c>
      <c r="B104">
        <v>52.65</v>
      </c>
      <c r="C104" s="66">
        <v>0.63</v>
      </c>
      <c r="E104">
        <f t="shared" si="4"/>
        <v>0.154</v>
      </c>
      <c r="G104" s="16">
        <f>'Original UAH Data for US'!M19</f>
        <v>0.7975934343434341</v>
      </c>
      <c r="H104" s="16">
        <f>'Original RSS Data for US'!M19</f>
        <v>0.77262888888888859</v>
      </c>
      <c r="I104" s="25">
        <f t="shared" si="3"/>
        <v>0.85663480844221596</v>
      </c>
      <c r="K104" s="51"/>
      <c r="L104" s="51" t="s">
        <v>21</v>
      </c>
      <c r="M104" s="51" t="s">
        <v>9</v>
      </c>
      <c r="N104" s="51" t="s">
        <v>22</v>
      </c>
      <c r="O104" s="51" t="s">
        <v>23</v>
      </c>
      <c r="P104" s="51" t="s">
        <v>24</v>
      </c>
      <c r="Q104" s="51" t="s">
        <v>25</v>
      </c>
      <c r="R104" s="51" t="s">
        <v>26</v>
      </c>
      <c r="S104" s="51" t="s">
        <v>27</v>
      </c>
      <c r="T104" s="43"/>
      <c r="U104">
        <v>1976</v>
      </c>
      <c r="V104">
        <v>-0.25600000000000001</v>
      </c>
      <c r="X104" s="50">
        <v>1971</v>
      </c>
      <c r="Y104">
        <v>-0.36</v>
      </c>
      <c r="AA104" s="21"/>
      <c r="AB104" s="21"/>
      <c r="AC104" s="21"/>
      <c r="AD104" s="21"/>
      <c r="AE104" s="51"/>
      <c r="AF104" s="51" t="s">
        <v>21</v>
      </c>
      <c r="AG104" s="51" t="s">
        <v>9</v>
      </c>
      <c r="AH104" s="51" t="s">
        <v>22</v>
      </c>
      <c r="AI104" s="51" t="s">
        <v>23</v>
      </c>
      <c r="AJ104" s="51" t="s">
        <v>24</v>
      </c>
      <c r="AK104" s="51" t="s">
        <v>25</v>
      </c>
      <c r="AL104" s="51" t="s">
        <v>26</v>
      </c>
      <c r="AM104" s="51" t="s">
        <v>27</v>
      </c>
    </row>
    <row r="105" spans="1:39">
      <c r="A105" s="64">
        <v>1996</v>
      </c>
      <c r="B105">
        <v>51.89</v>
      </c>
      <c r="C105" s="66">
        <v>-0.13</v>
      </c>
      <c r="E105">
        <f t="shared" si="4"/>
        <v>0.748</v>
      </c>
      <c r="G105" s="16">
        <f>'Original UAH Data for US'!M20</f>
        <v>0.50209343434343434</v>
      </c>
      <c r="H105" s="16">
        <f>'Original RSS Data for US'!M20</f>
        <v>0.27807888888888865</v>
      </c>
      <c r="I105" s="25">
        <f t="shared" si="3"/>
        <v>0.87367005885818116</v>
      </c>
      <c r="K105" t="s">
        <v>15</v>
      </c>
      <c r="L105">
        <v>-101.73265111111108</v>
      </c>
      <c r="M105">
        <v>14.501549928601627</v>
      </c>
      <c r="N105">
        <v>-7.0152950279102395</v>
      </c>
      <c r="O105">
        <v>1.222820276426667E-8</v>
      </c>
      <c r="P105">
        <v>-130.9778137288348</v>
      </c>
      <c r="Q105">
        <v>-72.48748849338736</v>
      </c>
      <c r="R105">
        <v>-130.9778137288348</v>
      </c>
      <c r="S105">
        <v>-72.48748849338736</v>
      </c>
      <c r="T105" s="43"/>
      <c r="U105">
        <v>1980</v>
      </c>
      <c r="V105">
        <v>-0.26600000000000001</v>
      </c>
      <c r="X105" s="50">
        <v>1923</v>
      </c>
      <c r="Y105">
        <v>-0.38</v>
      </c>
      <c r="AE105" t="s">
        <v>15</v>
      </c>
      <c r="AF105">
        <v>-101.73265111111108</v>
      </c>
      <c r="AG105">
        <v>14.501549928601627</v>
      </c>
      <c r="AH105">
        <v>-7.0152950279102395</v>
      </c>
      <c r="AI105">
        <v>1.222820276426667E-8</v>
      </c>
      <c r="AJ105">
        <v>-130.9778137288348</v>
      </c>
      <c r="AK105">
        <v>-72.48748849338736</v>
      </c>
      <c r="AL105">
        <v>-130.9778137288348</v>
      </c>
      <c r="AM105">
        <v>-72.48748849338736</v>
      </c>
    </row>
    <row r="106" spans="1:39" ht="13.5" thickBot="1">
      <c r="A106" s="64">
        <v>1997</v>
      </c>
      <c r="B106">
        <v>52.2</v>
      </c>
      <c r="C106" s="66">
        <v>0.18</v>
      </c>
      <c r="E106">
        <f t="shared" si="4"/>
        <v>0.95</v>
      </c>
      <c r="G106" s="16">
        <f>'Original UAH Data for US'!M21</f>
        <v>0.45709343434343419</v>
      </c>
      <c r="H106" s="16">
        <f>'Original RSS Data for US'!M21</f>
        <v>0.4181788888888886</v>
      </c>
      <c r="I106" s="25">
        <f t="shared" ref="I106:I124" si="5">$L$28*A106+$L$27</f>
        <v>0.89070530927413927</v>
      </c>
      <c r="K106" s="8" t="s">
        <v>28</v>
      </c>
      <c r="L106" s="8">
        <v>5.1366086956521728E-2</v>
      </c>
      <c r="M106" s="8">
        <v>7.2469987519999486E-3</v>
      </c>
      <c r="N106" s="8">
        <v>7.0879116603057604</v>
      </c>
      <c r="O106" s="8">
        <v>9.6010412533065091E-9</v>
      </c>
      <c r="P106" s="8">
        <v>3.675112110554965E-2</v>
      </c>
      <c r="Q106" s="8">
        <v>6.5981052807493806E-2</v>
      </c>
      <c r="R106" s="8">
        <v>3.675112110554965E-2</v>
      </c>
      <c r="S106" s="8">
        <v>6.5981052807493806E-2</v>
      </c>
      <c r="T106" s="43"/>
      <c r="U106">
        <v>1924</v>
      </c>
      <c r="V106">
        <v>-0.27399999999999997</v>
      </c>
      <c r="X106" s="50">
        <v>1948</v>
      </c>
      <c r="Y106">
        <v>-0.41</v>
      </c>
      <c r="AE106" s="8" t="s">
        <v>28</v>
      </c>
      <c r="AF106" s="8">
        <v>5.1366086956521728E-2</v>
      </c>
      <c r="AG106" s="8">
        <v>7.2469987519999486E-3</v>
      </c>
      <c r="AH106" s="8">
        <v>7.0879116603057604</v>
      </c>
      <c r="AI106" s="8">
        <v>9.6010412533065091E-9</v>
      </c>
      <c r="AJ106" s="8">
        <v>3.675112110554965E-2</v>
      </c>
      <c r="AK106" s="8">
        <v>6.5981052807493806E-2</v>
      </c>
      <c r="AL106" s="8">
        <v>3.675112110554965E-2</v>
      </c>
      <c r="AM106" s="8">
        <v>6.5981052807493806E-2</v>
      </c>
    </row>
    <row r="107" spans="1:39">
      <c r="A107" s="64">
        <v>1998</v>
      </c>
      <c r="B107">
        <v>54.23</v>
      </c>
      <c r="C107" s="66">
        <v>2.21</v>
      </c>
      <c r="E107">
        <f t="shared" si="4"/>
        <v>1.0740000000000001</v>
      </c>
      <c r="G107" s="16">
        <f>'Original UAH Data for US'!M22</f>
        <v>1.6915934343434342</v>
      </c>
      <c r="H107" s="16">
        <f>'Original RSS Data for US'!M22</f>
        <v>1.9115788888888887</v>
      </c>
      <c r="I107" s="25">
        <f t="shared" si="5"/>
        <v>0.90774055969010448</v>
      </c>
      <c r="T107" s="43"/>
      <c r="U107">
        <v>1971</v>
      </c>
      <c r="V107">
        <v>-0.33399999999999996</v>
      </c>
      <c r="X107" s="50">
        <v>1970</v>
      </c>
      <c r="Y107">
        <v>-0.41</v>
      </c>
    </row>
    <row r="108" spans="1:39">
      <c r="A108" s="64">
        <v>1999</v>
      </c>
      <c r="B108">
        <v>53.88</v>
      </c>
      <c r="C108" s="66">
        <v>1.86</v>
      </c>
      <c r="E108">
        <f t="shared" si="4"/>
        <v>1.4359999999999999</v>
      </c>
      <c r="G108" s="16">
        <f>'Original UAH Data for US'!M23</f>
        <v>1.7965934343434342</v>
      </c>
      <c r="H108" s="16">
        <f>'Original RSS Data for US'!M23</f>
        <v>1.8829288888888887</v>
      </c>
      <c r="I108" s="25">
        <f t="shared" si="5"/>
        <v>0.92477581010606968</v>
      </c>
      <c r="T108" s="43"/>
      <c r="U108">
        <v>1950</v>
      </c>
      <c r="V108">
        <v>-0.33799999999999997</v>
      </c>
      <c r="X108" s="50">
        <v>1902</v>
      </c>
      <c r="Y108">
        <v>-0.43</v>
      </c>
    </row>
    <row r="109" spans="1:39">
      <c r="A109" s="64">
        <v>2000</v>
      </c>
      <c r="B109">
        <v>53.27</v>
      </c>
      <c r="C109" s="66">
        <v>1.25</v>
      </c>
      <c r="E109">
        <f t="shared" si="4"/>
        <v>1.6379999999999999</v>
      </c>
      <c r="G109" s="16">
        <f>'Original UAH Data for US'!M24</f>
        <v>1.3510934343434342</v>
      </c>
      <c r="H109" s="16">
        <f>'Original RSS Data for US'!M24</f>
        <v>1.4713288888888887</v>
      </c>
      <c r="I109" s="25">
        <f t="shared" si="5"/>
        <v>0.94181106052202779</v>
      </c>
      <c r="T109" s="43"/>
      <c r="U109">
        <v>1919</v>
      </c>
      <c r="V109">
        <v>-0.35000000000000003</v>
      </c>
      <c r="X109" s="50">
        <v>1897</v>
      </c>
      <c r="Y109">
        <v>-0.46</v>
      </c>
    </row>
    <row r="110" spans="1:39">
      <c r="A110" s="64">
        <v>2001</v>
      </c>
      <c r="B110">
        <v>53.7</v>
      </c>
      <c r="C110" s="66">
        <v>1.68</v>
      </c>
      <c r="E110">
        <f t="shared" si="4"/>
        <v>1.4440000000000002</v>
      </c>
      <c r="G110" s="16">
        <f>'Original UAH Data for US'!M25</f>
        <v>1.2550934343434343</v>
      </c>
      <c r="H110" s="16">
        <f>'Original RSS Data for US'!M25</f>
        <v>1.5365788888888887</v>
      </c>
      <c r="I110" s="25">
        <f t="shared" si="5"/>
        <v>0.958846310937993</v>
      </c>
      <c r="T110" s="43"/>
      <c r="U110">
        <v>1978</v>
      </c>
      <c r="V110">
        <v>-0.35399999999999993</v>
      </c>
      <c r="X110" s="50">
        <v>1937</v>
      </c>
      <c r="Y110">
        <v>-0.47</v>
      </c>
    </row>
    <row r="111" spans="1:39">
      <c r="A111" s="64">
        <v>2002</v>
      </c>
      <c r="B111">
        <v>53.21</v>
      </c>
      <c r="C111" s="66">
        <v>1.19</v>
      </c>
      <c r="E111">
        <f t="shared" si="4"/>
        <v>1.2879999999999998</v>
      </c>
      <c r="G111" s="16">
        <f>'Original UAH Data for US'!M26</f>
        <v>0.99409343434343433</v>
      </c>
      <c r="H111" s="16">
        <f>'Original RSS Data for US'!M26</f>
        <v>1.1446288888888887</v>
      </c>
      <c r="I111" s="25">
        <f t="shared" si="5"/>
        <v>0.9758815613539582</v>
      </c>
      <c r="T111" s="43"/>
      <c r="U111">
        <v>1910</v>
      </c>
      <c r="V111">
        <v>-0.38200000000000001</v>
      </c>
      <c r="X111" s="50">
        <v>1919</v>
      </c>
      <c r="Y111">
        <v>-0.47</v>
      </c>
    </row>
    <row r="112" spans="1:39">
      <c r="A112" s="64">
        <v>2003</v>
      </c>
      <c r="B112">
        <v>53.26</v>
      </c>
      <c r="C112" s="66">
        <v>1.24</v>
      </c>
      <c r="E112">
        <f t="shared" si="4"/>
        <v>1.3620000000000001</v>
      </c>
      <c r="G112" s="16">
        <f>'Original UAH Data for US'!M27</f>
        <v>1.2235934343434343</v>
      </c>
      <c r="H112" s="16">
        <f>'Original RSS Data for US'!M27</f>
        <v>1.4656288888888889</v>
      </c>
      <c r="I112" s="25">
        <f t="shared" si="5"/>
        <v>0.99291681176991631</v>
      </c>
      <c r="T112" s="43"/>
      <c r="U112">
        <v>1912</v>
      </c>
      <c r="V112">
        <v>-0.40800000000000003</v>
      </c>
      <c r="X112" s="50">
        <v>1913</v>
      </c>
      <c r="Y112">
        <v>-0.48</v>
      </c>
    </row>
    <row r="113" spans="1:25">
      <c r="A113" s="64">
        <v>2004</v>
      </c>
      <c r="B113">
        <v>53.1</v>
      </c>
      <c r="C113" s="66">
        <v>1.08</v>
      </c>
      <c r="E113">
        <f t="shared" si="4"/>
        <v>1.472</v>
      </c>
      <c r="G113" s="16">
        <f>'Original UAH Data for US'!M28</f>
        <v>0.76909343434343436</v>
      </c>
      <c r="H113" s="16">
        <f>'Original RSS Data for US'!M28</f>
        <v>1.0585288888888886</v>
      </c>
      <c r="I113" s="25">
        <f t="shared" si="5"/>
        <v>1.0099520621858815</v>
      </c>
      <c r="T113" s="43"/>
      <c r="U113">
        <v>1949</v>
      </c>
      <c r="V113">
        <v>-0.40800000000000003</v>
      </c>
      <c r="X113" s="50">
        <v>1969</v>
      </c>
      <c r="Y113">
        <v>-0.52</v>
      </c>
    </row>
    <row r="114" spans="1:25">
      <c r="A114" s="64">
        <v>2005</v>
      </c>
      <c r="B114">
        <v>53.64</v>
      </c>
      <c r="C114" s="66">
        <v>1.62</v>
      </c>
      <c r="E114">
        <f t="shared" si="4"/>
        <v>1.56</v>
      </c>
      <c r="G114" s="16">
        <f>'Original UAH Data for US'!M29</f>
        <v>1.3030934343434344</v>
      </c>
      <c r="H114" s="16">
        <f>'Original RSS Data for US'!M29</f>
        <v>1.5830788888888887</v>
      </c>
      <c r="I114" s="25">
        <f t="shared" si="5"/>
        <v>1.0269873126018396</v>
      </c>
      <c r="T114" s="43"/>
      <c r="U114">
        <v>1966</v>
      </c>
      <c r="V114">
        <v>-0.434</v>
      </c>
      <c r="X114" s="50">
        <v>1975</v>
      </c>
      <c r="Y114">
        <v>-0.52</v>
      </c>
    </row>
    <row r="115" spans="1:25">
      <c r="A115" s="64">
        <v>2006</v>
      </c>
      <c r="B115">
        <v>54.25</v>
      </c>
      <c r="C115" s="66">
        <v>2.23</v>
      </c>
      <c r="E115">
        <f t="shared" si="4"/>
        <v>1.3660000000000001</v>
      </c>
      <c r="G115" s="16">
        <f>'Original UAH Data for US'!M30</f>
        <v>1.4440934343434344</v>
      </c>
      <c r="H115" s="16">
        <f>'Original RSS Data for US'!M30</f>
        <v>1.7492788888888884</v>
      </c>
      <c r="I115" s="25">
        <f t="shared" si="5"/>
        <v>1.0440225630178048</v>
      </c>
      <c r="T115" s="43"/>
      <c r="U115">
        <v>1969</v>
      </c>
      <c r="V115">
        <v>-0.45</v>
      </c>
      <c r="X115" s="50">
        <v>1966</v>
      </c>
      <c r="Y115">
        <v>-0.53</v>
      </c>
    </row>
    <row r="116" spans="1:25">
      <c r="A116" s="64">
        <v>2007</v>
      </c>
      <c r="B116">
        <v>53.65</v>
      </c>
      <c r="C116" s="66">
        <v>1.63</v>
      </c>
      <c r="E116">
        <f t="shared" si="4"/>
        <v>1.224</v>
      </c>
      <c r="G116" s="16">
        <f>'Original UAH Data for US'!M31</f>
        <v>1.7650934343434344</v>
      </c>
      <c r="H116" s="16">
        <f>'Original RSS Data for US'!M31</f>
        <v>1.8589288888888889</v>
      </c>
      <c r="I116" s="25">
        <f t="shared" si="5"/>
        <v>1.06105781343377</v>
      </c>
      <c r="T116" s="43"/>
      <c r="U116">
        <v>1967</v>
      </c>
      <c r="V116">
        <v>-0.46799999999999997</v>
      </c>
      <c r="X116" s="50">
        <v>1907</v>
      </c>
      <c r="Y116">
        <v>-0.54</v>
      </c>
    </row>
    <row r="117" spans="1:25">
      <c r="A117" s="64">
        <v>2008</v>
      </c>
      <c r="B117">
        <v>52.29</v>
      </c>
      <c r="C117" s="66">
        <v>0.27</v>
      </c>
      <c r="E117">
        <f t="shared" si="4"/>
        <v>1.0920000000000001</v>
      </c>
      <c r="G117" s="16">
        <f>'Original UAH Data for US'!M32</f>
        <v>0.46759343434343437</v>
      </c>
      <c r="H117" s="16">
        <f>'Original RSS Data for US'!M32</f>
        <v>0.50337888888888871</v>
      </c>
      <c r="I117" s="25">
        <f t="shared" si="5"/>
        <v>1.0780930638497281</v>
      </c>
      <c r="T117" s="43"/>
      <c r="U117">
        <v>1907</v>
      </c>
      <c r="V117">
        <v>-0.47599999999999998</v>
      </c>
      <c r="X117" s="50">
        <v>1976</v>
      </c>
      <c r="Y117">
        <v>-0.55000000000000004</v>
      </c>
    </row>
    <row r="118" spans="1:25">
      <c r="A118" s="64">
        <v>2009</v>
      </c>
      <c r="B118">
        <v>52.39</v>
      </c>
      <c r="C118" s="66">
        <v>0.37</v>
      </c>
      <c r="E118">
        <f t="shared" si="4"/>
        <v>0.87799999999999989</v>
      </c>
      <c r="G118" s="16">
        <f>'Original UAH Data for US'!M33</f>
        <v>0.52459343434343431</v>
      </c>
      <c r="H118" s="16">
        <f>'Original RSS Data for US'!M33</f>
        <v>0.59592888888888862</v>
      </c>
      <c r="I118" s="25">
        <f t="shared" si="5"/>
        <v>1.0951283142656933</v>
      </c>
      <c r="T118" s="43"/>
      <c r="U118">
        <v>1968</v>
      </c>
      <c r="V118">
        <v>-0.48399999999999999</v>
      </c>
      <c r="X118" s="50">
        <v>1915</v>
      </c>
      <c r="Y118">
        <v>-0.56999999999999995</v>
      </c>
    </row>
    <row r="119" spans="1:25">
      <c r="A119" s="64">
        <v>2010</v>
      </c>
      <c r="B119">
        <v>52.98</v>
      </c>
      <c r="C119" s="66">
        <v>0.96</v>
      </c>
      <c r="E119">
        <f t="shared" ref="E119:E126" si="6">AVERAGE(C117:C121)</f>
        <v>1.204</v>
      </c>
      <c r="G119" s="16">
        <f>'Original UAH Data for US'!M34</f>
        <v>0.92959343434343422</v>
      </c>
      <c r="H119" s="16">
        <f>'Original RSS Data for US'!M34</f>
        <v>0.99702888888888863</v>
      </c>
      <c r="I119" s="25">
        <f t="shared" si="5"/>
        <v>1.1121635646816586</v>
      </c>
      <c r="T119" s="43"/>
      <c r="U119">
        <v>1911</v>
      </c>
      <c r="V119">
        <v>-0.49000000000000005</v>
      </c>
      <c r="X119" s="50">
        <v>1960</v>
      </c>
      <c r="Y119">
        <v>-0.57999999999999996</v>
      </c>
    </row>
    <row r="120" spans="1:25">
      <c r="A120" s="64">
        <v>2011</v>
      </c>
      <c r="B120">
        <v>53.18</v>
      </c>
      <c r="C120" s="66">
        <v>1.1599999999999999</v>
      </c>
      <c r="E120">
        <f t="shared" si="6"/>
        <v>1.232</v>
      </c>
      <c r="G120" s="16">
        <f>'Original UAH Data for US'!M35</f>
        <v>1.0135934343434343</v>
      </c>
      <c r="H120" s="16">
        <f>'Original RSS Data for US'!M35</f>
        <v>1.1093788888888887</v>
      </c>
      <c r="I120" s="25">
        <f t="shared" si="5"/>
        <v>1.1291988150976167</v>
      </c>
      <c r="T120" s="43"/>
      <c r="U120">
        <v>1970</v>
      </c>
      <c r="V120">
        <v>-0.52799999999999991</v>
      </c>
      <c r="X120" s="50">
        <v>1898</v>
      </c>
      <c r="Y120">
        <v>-0.59</v>
      </c>
    </row>
    <row r="121" spans="1:25">
      <c r="A121" s="64">
        <v>2012</v>
      </c>
      <c r="B121">
        <v>55.28</v>
      </c>
      <c r="C121" s="66">
        <v>3.26</v>
      </c>
      <c r="E121">
        <f t="shared" si="6"/>
        <v>1.262</v>
      </c>
      <c r="G121" s="16">
        <f>'Original UAH Data for US'!M36</f>
        <v>1.9555934343434345</v>
      </c>
      <c r="H121" s="16">
        <f>'Original RSS Data for US'!M36</f>
        <v>2.6773288888888884</v>
      </c>
      <c r="I121" s="25">
        <f t="shared" si="5"/>
        <v>1.1462340655135819</v>
      </c>
      <c r="T121" s="43"/>
      <c r="U121">
        <v>1906</v>
      </c>
      <c r="V121">
        <v>-0.53</v>
      </c>
      <c r="X121" s="50">
        <v>1909</v>
      </c>
      <c r="Y121">
        <v>-0.59</v>
      </c>
    </row>
    <row r="122" spans="1:25">
      <c r="A122" s="64">
        <v>2013</v>
      </c>
      <c r="B122">
        <v>52.43</v>
      </c>
      <c r="C122" s="66">
        <v>0.41</v>
      </c>
      <c r="E122">
        <f>AVERAGE(C120:C124)</f>
        <v>1.5459999999999998</v>
      </c>
      <c r="G122" s="16">
        <f>'Original UAH Data for US'!M37</f>
        <v>0.65509343434343437</v>
      </c>
      <c r="H122" s="16">
        <f>'Original RSS Data for US'!M37</f>
        <v>0.69627888888888867</v>
      </c>
      <c r="I122" s="25">
        <f t="shared" si="5"/>
        <v>1.1632693159295471</v>
      </c>
      <c r="T122" s="43"/>
      <c r="U122">
        <v>1977</v>
      </c>
      <c r="V122">
        <v>-0.53200000000000003</v>
      </c>
      <c r="X122" s="50">
        <v>1950</v>
      </c>
      <c r="Y122">
        <v>-0.63</v>
      </c>
    </row>
    <row r="123" spans="1:25">
      <c r="A123" s="64">
        <v>2014</v>
      </c>
      <c r="B123">
        <v>52.54</v>
      </c>
      <c r="C123" s="66">
        <v>0.52</v>
      </c>
      <c r="E123">
        <f>AVERAGE(C121:C125)</f>
        <v>1.8939999999999997</v>
      </c>
      <c r="G123" s="16">
        <f>'Original UAH Data for US'!M38</f>
        <v>0.76309343434343435</v>
      </c>
      <c r="H123" s="16">
        <f>'Original RSS Data for US'!M38</f>
        <v>0.78147888888888861</v>
      </c>
      <c r="I123" s="25">
        <f t="shared" si="5"/>
        <v>1.1803045663455052</v>
      </c>
      <c r="T123" s="43"/>
      <c r="U123">
        <v>1913</v>
      </c>
      <c r="V123">
        <v>-0.60199999999999998</v>
      </c>
      <c r="X123" s="50">
        <v>1972</v>
      </c>
      <c r="Y123">
        <v>-0.65</v>
      </c>
    </row>
    <row r="124" spans="1:25">
      <c r="A124" s="64">
        <v>2015</v>
      </c>
      <c r="B124">
        <v>54.4</v>
      </c>
      <c r="C124" s="66">
        <v>2.38</v>
      </c>
      <c r="E124">
        <f>AVERAGE(C122:C126)</f>
        <v>1.7479999999999998</v>
      </c>
      <c r="G124" s="16">
        <f>'Original UAH Data for US'!M39</f>
        <v>2.2345934343434344</v>
      </c>
      <c r="H124" s="16">
        <f>'Original RSS Data for US'!M39</f>
        <v>2.5478788888888886</v>
      </c>
      <c r="I124" s="25">
        <f t="shared" si="5"/>
        <v>1.1973398167614704</v>
      </c>
      <c r="T124" s="43"/>
      <c r="U124">
        <v>1903</v>
      </c>
      <c r="V124">
        <v>-0.77200000000000002</v>
      </c>
      <c r="X124" s="50">
        <v>1982</v>
      </c>
      <c r="Y124">
        <v>-0.68</v>
      </c>
    </row>
    <row r="125" spans="1:25">
      <c r="A125" s="64">
        <v>2016</v>
      </c>
      <c r="B125">
        <v>54.92</v>
      </c>
      <c r="C125" s="66">
        <v>2.9</v>
      </c>
      <c r="E125">
        <f>AVERAGE(C123:C127)</f>
        <v>1.966</v>
      </c>
      <c r="G125" s="16">
        <f>'Original UAH Data for US'!M40</f>
        <v>2.0305934343434342</v>
      </c>
      <c r="H125" s="16">
        <f>'Original RSS Data for US'!M40</f>
        <v>2.4763288888888888</v>
      </c>
      <c r="I125" s="25">
        <f t="shared" ref="I125:I129" si="7">$L$28*A125+$L$27</f>
        <v>1.2143750671774356</v>
      </c>
      <c r="T125" s="43"/>
      <c r="U125">
        <v>1904</v>
      </c>
      <c r="V125">
        <v>-0.8</v>
      </c>
      <c r="X125" s="50">
        <v>1968</v>
      </c>
      <c r="Y125">
        <v>-0.7</v>
      </c>
    </row>
    <row r="126" spans="1:25">
      <c r="A126" s="64">
        <v>2017</v>
      </c>
      <c r="B126">
        <v>54.55</v>
      </c>
      <c r="C126" s="66">
        <v>2.5299999999999998</v>
      </c>
      <c r="E126">
        <f t="shared" si="6"/>
        <v>1.9939999999999998</v>
      </c>
      <c r="G126" s="16">
        <f>'Original UAH Data for US'!M41</f>
        <v>2.2525934343434342</v>
      </c>
      <c r="H126" s="16">
        <f>'Original RSS Data for US'!M41</f>
        <v>2.3504788888888886</v>
      </c>
      <c r="I126" s="25">
        <f t="shared" si="7"/>
        <v>1.2314103175933937</v>
      </c>
      <c r="T126" s="43"/>
      <c r="U126">
        <v>1916</v>
      </c>
      <c r="V126">
        <v>-0.80600000000000005</v>
      </c>
      <c r="X126" s="50">
        <v>1985</v>
      </c>
      <c r="Y126">
        <v>-0.72</v>
      </c>
    </row>
    <row r="127" spans="1:25">
      <c r="A127" s="64">
        <v>2018</v>
      </c>
      <c r="B127">
        <v>53.52</v>
      </c>
      <c r="C127" s="66">
        <v>1.5</v>
      </c>
      <c r="E127">
        <f>AVERAGE(C125:C129)</f>
        <v>1.988</v>
      </c>
      <c r="G127" s="16">
        <f>'Original UAH Data for US'!M42</f>
        <v>1.6450934343434342</v>
      </c>
      <c r="H127" s="16">
        <f>'Original RSS Data for US'!M42</f>
        <v>1.7939788888888888</v>
      </c>
      <c r="I127" s="25">
        <f t="shared" si="7"/>
        <v>1.2484455680093589</v>
      </c>
      <c r="T127" s="43"/>
      <c r="U127">
        <v>1905</v>
      </c>
      <c r="V127">
        <v>-0.82199999999999984</v>
      </c>
      <c r="X127" s="50">
        <v>1993</v>
      </c>
      <c r="Y127">
        <v>-0.76</v>
      </c>
    </row>
    <row r="128" spans="1:25">
      <c r="A128" s="64">
        <v>2019</v>
      </c>
      <c r="B128">
        <v>52.68</v>
      </c>
      <c r="C128" s="66">
        <v>0.66</v>
      </c>
      <c r="E128">
        <f>AVERAGE(C126:C130)</f>
        <v>1.9059999999999999</v>
      </c>
      <c r="G128" s="16">
        <f>'Original UAH Data for US'!M43</f>
        <v>1.1335934343434342</v>
      </c>
      <c r="H128" s="16">
        <f>'Original RSS Data for US'!M43</f>
        <v>1.2214288888888887</v>
      </c>
      <c r="I128" s="25">
        <f t="shared" si="7"/>
        <v>1.265480818425317</v>
      </c>
      <c r="T128" s="43"/>
      <c r="U128">
        <v>1914</v>
      </c>
      <c r="V128">
        <v>-0.83799999999999986</v>
      </c>
      <c r="X128" s="50">
        <v>1904</v>
      </c>
      <c r="Y128">
        <v>-0.86</v>
      </c>
    </row>
    <row r="129" spans="1:25">
      <c r="A129" s="64">
        <v>2020</v>
      </c>
      <c r="B129">
        <v>54.37</v>
      </c>
      <c r="C129" s="66">
        <v>2.35</v>
      </c>
      <c r="E129">
        <f t="shared" ref="E129" si="8">AVERAGE(C127:C131)</f>
        <v>1.6740000000000002</v>
      </c>
      <c r="G129" s="16">
        <f>'Original UAH Data for US'!M44</f>
        <v>1.9705934343434341</v>
      </c>
      <c r="H129" s="16">
        <f>'Original RSS Data for US'!M44</f>
        <v>2.2906288888888886</v>
      </c>
      <c r="I129" s="25">
        <f t="shared" si="7"/>
        <v>1.2825160688412822</v>
      </c>
      <c r="S129" s="43"/>
      <c r="T129" s="43"/>
      <c r="U129">
        <v>1917</v>
      </c>
      <c r="V129">
        <v>-0.86399999999999988</v>
      </c>
      <c r="X129" s="50">
        <v>1951</v>
      </c>
      <c r="Y129">
        <v>-0.9</v>
      </c>
    </row>
    <row r="130" spans="1:25">
      <c r="A130" s="64">
        <v>2021</v>
      </c>
      <c r="B130">
        <v>54.51</v>
      </c>
      <c r="C130" s="66">
        <v>2.4900000000000002</v>
      </c>
      <c r="E130">
        <f>AVERAGE(C128:C132)</f>
        <v>1.8519999999999999</v>
      </c>
      <c r="G130" s="16">
        <f>'Original UAH Data for US'!M45</f>
        <v>2.0590934343434344</v>
      </c>
      <c r="H130" s="16">
        <f>'Original RSS Data for US'!M45</f>
        <v>2.4853288888888887</v>
      </c>
      <c r="I130" s="25">
        <f>$L$28*A130+$L$27</f>
        <v>1.2995513192572474</v>
      </c>
      <c r="S130" s="43"/>
      <c r="U130">
        <v>1915</v>
      </c>
      <c r="V130">
        <v>-0.87199999999999989</v>
      </c>
      <c r="X130" s="50">
        <v>1920</v>
      </c>
      <c r="Y130">
        <v>-0.95</v>
      </c>
    </row>
    <row r="131" spans="1:25">
      <c r="A131" s="64">
        <v>2022</v>
      </c>
      <c r="B131">
        <v>53.39</v>
      </c>
      <c r="C131" s="66">
        <v>1.37</v>
      </c>
      <c r="G131" s="16">
        <f>'Original UAH Data for US'!M46</f>
        <v>1.5670934343434344</v>
      </c>
      <c r="H131" s="16">
        <f>'Original RSS Data for US'!M46</f>
        <v>1.5968788888888885</v>
      </c>
      <c r="I131" s="25">
        <f>$L$28*A131+$L$27</f>
        <v>1.3165865696732055</v>
      </c>
      <c r="S131" s="43"/>
      <c r="U131">
        <v>1918</v>
      </c>
      <c r="V131">
        <v>-0.94000000000000006</v>
      </c>
      <c r="X131" s="50">
        <v>1978</v>
      </c>
      <c r="Y131">
        <v>-0.98</v>
      </c>
    </row>
    <row r="132" spans="1:25">
      <c r="A132" s="64">
        <v>2023</v>
      </c>
      <c r="B132">
        <v>54.41</v>
      </c>
      <c r="C132" s="66">
        <v>2.39</v>
      </c>
      <c r="G132" s="16"/>
      <c r="H132" s="16">
        <f>'Original RSS Data for US'!M47</f>
        <v>1.8862288888888887</v>
      </c>
      <c r="I132" s="25">
        <f>$L$28*A132+$L$27</f>
        <v>1.3336218200891707</v>
      </c>
      <c r="S132" s="43"/>
      <c r="X132" s="50">
        <v>1905</v>
      </c>
      <c r="Y132">
        <v>-1.02</v>
      </c>
    </row>
    <row r="133" spans="1:25">
      <c r="A133" s="48"/>
      <c r="S133" s="43"/>
      <c r="X133" s="50">
        <v>1899</v>
      </c>
      <c r="Y133">
        <v>-1.01</v>
      </c>
    </row>
    <row r="134" spans="1:25">
      <c r="A134" s="48"/>
      <c r="X134" s="50">
        <v>1979</v>
      </c>
      <c r="Y134">
        <v>-1.1399999999999999</v>
      </c>
    </row>
    <row r="135" spans="1:25">
      <c r="A135" s="48"/>
      <c r="X135" s="50">
        <v>1916</v>
      </c>
      <c r="Y135">
        <v>-1.17</v>
      </c>
    </row>
    <row r="136" spans="1:25">
      <c r="A136" s="48"/>
      <c r="X136" s="50">
        <v>1929</v>
      </c>
      <c r="Y136">
        <v>-1.17</v>
      </c>
    </row>
    <row r="137" spans="1:25">
      <c r="A137" s="48"/>
      <c r="X137" s="50">
        <v>1903</v>
      </c>
      <c r="Y137">
        <v>-1.4</v>
      </c>
    </row>
    <row r="138" spans="1:25">
      <c r="A138" s="48"/>
      <c r="X138" s="50">
        <v>1924</v>
      </c>
      <c r="Y138">
        <v>-1.43</v>
      </c>
    </row>
    <row r="139" spans="1:25">
      <c r="A139" s="48"/>
      <c r="X139" s="50">
        <v>1895</v>
      </c>
      <c r="Y139">
        <v>-1.68</v>
      </c>
    </row>
    <row r="140" spans="1:25">
      <c r="A140" s="48"/>
      <c r="X140" s="50">
        <v>1912</v>
      </c>
      <c r="Y140">
        <v>-1.79</v>
      </c>
    </row>
    <row r="141" spans="1:25">
      <c r="A141" s="48"/>
      <c r="X141" s="50">
        <v>1917</v>
      </c>
      <c r="Y141">
        <v>-1.96</v>
      </c>
    </row>
    <row r="142" spans="1:25">
      <c r="A142" s="48"/>
    </row>
    <row r="143" spans="1:25">
      <c r="A143" s="48"/>
    </row>
    <row r="144" spans="1:25">
      <c r="A144" s="48"/>
    </row>
    <row r="145" spans="1:1">
      <c r="A145" s="48"/>
    </row>
    <row r="146" spans="1:1">
      <c r="A146" s="48"/>
    </row>
    <row r="147" spans="1:1">
      <c r="A147" s="48"/>
    </row>
    <row r="148" spans="1:1">
      <c r="A148" s="48"/>
    </row>
    <row r="149" spans="1:1">
      <c r="A149" s="48"/>
    </row>
    <row r="150" spans="1:1">
      <c r="A150" s="48"/>
    </row>
    <row r="151" spans="1:1">
      <c r="A151" s="48"/>
    </row>
    <row r="152" spans="1:1">
      <c r="A152" s="48"/>
    </row>
    <row r="153" spans="1:1">
      <c r="A153" s="48"/>
    </row>
    <row r="154" spans="1:1">
      <c r="A154" s="48"/>
    </row>
    <row r="155" spans="1:1">
      <c r="A155" s="48"/>
    </row>
    <row r="156" spans="1:1">
      <c r="A156" s="48"/>
    </row>
    <row r="157" spans="1:1">
      <c r="A157" s="48"/>
    </row>
    <row r="158" spans="1:1">
      <c r="A158" s="48"/>
    </row>
    <row r="159" spans="1:1">
      <c r="A159" s="48"/>
    </row>
    <row r="160" spans="1:1">
      <c r="A160" s="48"/>
    </row>
    <row r="161" spans="1:1">
      <c r="A161" s="48"/>
    </row>
    <row r="162" spans="1:1">
      <c r="A162" s="48"/>
    </row>
    <row r="163" spans="1:1">
      <c r="A163" s="48"/>
    </row>
    <row r="164" spans="1:1">
      <c r="A164" s="48"/>
    </row>
    <row r="165" spans="1:1">
      <c r="A165" s="48"/>
    </row>
    <row r="166" spans="1:1">
      <c r="A166" s="48"/>
    </row>
    <row r="167" spans="1:1">
      <c r="A167" s="48"/>
    </row>
    <row r="168" spans="1:1">
      <c r="A168" s="48"/>
    </row>
    <row r="169" spans="1:1">
      <c r="A169" s="48"/>
    </row>
    <row r="170" spans="1:1">
      <c r="A170" s="48"/>
    </row>
    <row r="171" spans="1:1">
      <c r="A171" s="48"/>
    </row>
    <row r="172" spans="1:1">
      <c r="A172" s="48"/>
    </row>
    <row r="173" spans="1:1">
      <c r="A173" s="48"/>
    </row>
    <row r="174" spans="1:1">
      <c r="A174" s="48"/>
    </row>
    <row r="175" spans="1:1">
      <c r="A175" s="48"/>
    </row>
    <row r="176" spans="1:1">
      <c r="A176" s="48"/>
    </row>
    <row r="177" spans="1:1">
      <c r="A177" s="48"/>
    </row>
    <row r="178" spans="1:1">
      <c r="A178" s="48"/>
    </row>
    <row r="179" spans="1:1">
      <c r="A179" s="48"/>
    </row>
    <row r="180" spans="1:1">
      <c r="A180" s="48"/>
    </row>
    <row r="181" spans="1:1">
      <c r="A181" s="48"/>
    </row>
    <row r="182" spans="1:1">
      <c r="A182" s="48"/>
    </row>
    <row r="183" spans="1:1">
      <c r="A183" s="48"/>
    </row>
    <row r="184" spans="1:1">
      <c r="A184" s="48"/>
    </row>
    <row r="185" spans="1:1">
      <c r="A185" s="48"/>
    </row>
    <row r="186" spans="1:1">
      <c r="A186" s="48"/>
    </row>
    <row r="187" spans="1:1">
      <c r="A187" s="48"/>
    </row>
    <row r="188" spans="1:1">
      <c r="A188" s="48"/>
    </row>
    <row r="189" spans="1:1">
      <c r="A189" s="48"/>
    </row>
    <row r="190" spans="1:1">
      <c r="A190" s="48"/>
    </row>
    <row r="191" spans="1:1">
      <c r="A191" s="48"/>
    </row>
    <row r="192" spans="1:1">
      <c r="A192" s="48"/>
    </row>
    <row r="193" spans="1:1">
      <c r="A193" s="48"/>
    </row>
    <row r="194" spans="1:1">
      <c r="A194" s="48"/>
    </row>
    <row r="195" spans="1:1">
      <c r="A195" s="48"/>
    </row>
    <row r="196" spans="1:1">
      <c r="A196" s="48"/>
    </row>
    <row r="197" spans="1:1">
      <c r="A197" s="48"/>
    </row>
    <row r="198" spans="1:1">
      <c r="A198" s="48"/>
    </row>
    <row r="199" spans="1:1">
      <c r="A199" s="48"/>
    </row>
    <row r="200" spans="1:1">
      <c r="A200" s="48"/>
    </row>
    <row r="201" spans="1:1">
      <c r="A201" s="48"/>
    </row>
    <row r="202" spans="1:1">
      <c r="A202" s="48"/>
    </row>
    <row r="203" spans="1:1">
      <c r="A203" s="48"/>
    </row>
    <row r="204" spans="1:1">
      <c r="A204" s="48"/>
    </row>
    <row r="205" spans="1:1">
      <c r="A205" s="48"/>
    </row>
    <row r="206" spans="1:1">
      <c r="A206" s="48"/>
    </row>
    <row r="207" spans="1:1">
      <c r="A207" s="48"/>
    </row>
    <row r="208" spans="1:1">
      <c r="A208" s="48"/>
    </row>
    <row r="209" spans="1:1">
      <c r="A209" s="48"/>
    </row>
    <row r="210" spans="1:1">
      <c r="A210" s="48"/>
    </row>
    <row r="211" spans="1:1">
      <c r="A211" s="48"/>
    </row>
    <row r="212" spans="1:1">
      <c r="A212" s="48"/>
    </row>
    <row r="213" spans="1:1">
      <c r="A213" s="48"/>
    </row>
    <row r="214" spans="1:1">
      <c r="A214" s="48"/>
    </row>
    <row r="215" spans="1:1">
      <c r="A215" s="48"/>
    </row>
    <row r="216" spans="1:1">
      <c r="A216" s="48"/>
    </row>
    <row r="217" spans="1:1">
      <c r="A217" s="48"/>
    </row>
    <row r="218" spans="1:1">
      <c r="A218" s="48"/>
    </row>
    <row r="219" spans="1:1">
      <c r="A219" s="48"/>
    </row>
    <row r="220" spans="1:1">
      <c r="A220" s="48"/>
    </row>
    <row r="221" spans="1:1">
      <c r="A221" s="48"/>
    </row>
    <row r="222" spans="1:1">
      <c r="A222" s="48"/>
    </row>
    <row r="223" spans="1:1">
      <c r="A223" s="48"/>
    </row>
    <row r="224" spans="1:1">
      <c r="A224" s="48"/>
    </row>
    <row r="225" spans="1:1">
      <c r="A225" s="48"/>
    </row>
    <row r="226" spans="1:1">
      <c r="A226" s="48"/>
    </row>
    <row r="227" spans="1:1">
      <c r="A227" s="48"/>
    </row>
    <row r="228" spans="1:1">
      <c r="A228" s="48"/>
    </row>
    <row r="229" spans="1:1">
      <c r="A229" s="48"/>
    </row>
    <row r="230" spans="1:1">
      <c r="A230" s="48"/>
    </row>
    <row r="231" spans="1:1">
      <c r="A231" s="48"/>
    </row>
    <row r="232" spans="1:1">
      <c r="A232" s="48"/>
    </row>
    <row r="233" spans="1:1">
      <c r="A233" s="48"/>
    </row>
    <row r="234" spans="1:1">
      <c r="A234" s="48"/>
    </row>
    <row r="235" spans="1:1">
      <c r="A235" s="48"/>
    </row>
    <row r="236" spans="1:1">
      <c r="A236" s="48"/>
    </row>
    <row r="237" spans="1:1">
      <c r="A237" s="48"/>
    </row>
    <row r="238" spans="1:1">
      <c r="A238" s="48"/>
    </row>
    <row r="239" spans="1:1">
      <c r="A239" s="48"/>
    </row>
    <row r="240" spans="1:1">
      <c r="A240" s="48"/>
    </row>
    <row r="241" spans="1:1">
      <c r="A241" s="48"/>
    </row>
    <row r="242" spans="1:1">
      <c r="A242" s="48"/>
    </row>
    <row r="243" spans="1:1">
      <c r="A243" s="48"/>
    </row>
    <row r="244" spans="1:1">
      <c r="A244" s="48"/>
    </row>
    <row r="245" spans="1:1">
      <c r="A245" s="48"/>
    </row>
    <row r="246" spans="1:1">
      <c r="A246" s="48"/>
    </row>
    <row r="247" spans="1:1">
      <c r="A247" s="48"/>
    </row>
    <row r="248" spans="1:1">
      <c r="A248" s="48"/>
    </row>
    <row r="249" spans="1:1">
      <c r="A249" s="48"/>
    </row>
    <row r="250" spans="1:1">
      <c r="A250" s="48"/>
    </row>
  </sheetData>
  <autoFilter ref="U12:Y131" xr:uid="{00000000-0001-0000-0200-000000000000}">
    <sortState xmlns:xlrd2="http://schemas.microsoft.com/office/spreadsheetml/2017/richdata2" ref="U13:Y131">
      <sortCondition descending="1" ref="V12:V131"/>
    </sortState>
  </autoFilter>
  <sortState xmlns:xlrd2="http://schemas.microsoft.com/office/spreadsheetml/2017/richdata2" ref="U13:V128">
    <sortCondition descending="1" ref="V13:V128"/>
  </sortState>
  <phoneticPr fontId="1" type="noConversion"/>
  <pageMargins left="0.75" right="0.75" top="1" bottom="1" header="0.5" footer="0.5"/>
  <pageSetup orientation="portrait" r:id="rId1"/>
  <headerFooter alignWithMargins="0"/>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280"/>
  <sheetViews>
    <sheetView zoomScale="80" zoomScaleNormal="80" zoomScalePageLayoutView="85" workbookViewId="0">
      <pane ySplit="3" topLeftCell="A4" activePane="bottomLeft" state="frozen"/>
      <selection pane="bottomLeft" activeCell="J113" sqref="J113"/>
    </sheetView>
  </sheetViews>
  <sheetFormatPr defaultColWidth="8.85546875" defaultRowHeight="12.75"/>
  <cols>
    <col min="1" max="1" width="12.42578125" style="7" customWidth="1"/>
    <col min="2" max="2" width="12.42578125" style="18" customWidth="1"/>
    <col min="3" max="3" width="4" customWidth="1"/>
    <col min="4" max="4" width="3" customWidth="1"/>
    <col min="5" max="5" width="13.5703125" customWidth="1"/>
    <col min="6" max="6" width="12.42578125" customWidth="1"/>
    <col min="7" max="7" width="10.42578125" customWidth="1"/>
    <col min="8" max="8" width="10.5703125" customWidth="1"/>
    <col min="9" max="9" width="12.85546875" customWidth="1"/>
    <col min="10" max="10" width="9" bestFit="1" customWidth="1"/>
    <col min="13" max="13" width="11.7109375" bestFit="1" customWidth="1"/>
    <col min="14" max="16" width="9" bestFit="1" customWidth="1"/>
    <col min="17" max="17" width="11.7109375" bestFit="1" customWidth="1"/>
    <col min="20" max="21" width="8.85546875" style="6"/>
    <col min="22" max="23" width="9" bestFit="1" customWidth="1"/>
    <col min="24" max="24" width="9" style="6" bestFit="1" customWidth="1"/>
    <col min="25" max="28" width="8.85546875" style="6"/>
    <col min="29" max="29" width="8.85546875" style="6" customWidth="1"/>
    <col min="30" max="16384" width="8.85546875" style="6"/>
  </cols>
  <sheetData>
    <row r="1" spans="1:26">
      <c r="A1" s="35" t="s">
        <v>115</v>
      </c>
      <c r="B1" s="35"/>
      <c r="C1" s="35"/>
      <c r="D1" s="1"/>
      <c r="E1" s="15" t="s">
        <v>31</v>
      </c>
      <c r="F1" s="16"/>
      <c r="G1" s="16"/>
      <c r="H1" s="16"/>
      <c r="J1" s="16"/>
      <c r="K1" s="16"/>
      <c r="L1" s="16"/>
      <c r="M1" s="16"/>
      <c r="N1" s="16"/>
      <c r="O1" s="16"/>
      <c r="P1" s="16"/>
      <c r="Q1" s="16"/>
      <c r="R1" s="16"/>
      <c r="S1" s="16"/>
      <c r="T1" s="16"/>
      <c r="U1" s="16"/>
      <c r="V1" s="16"/>
      <c r="W1" s="16"/>
      <c r="X1" s="16"/>
      <c r="Y1" s="16"/>
      <c r="Z1" s="16"/>
    </row>
    <row r="2" spans="1:26" ht="51">
      <c r="A2" s="6"/>
      <c r="B2" s="62" t="s">
        <v>4</v>
      </c>
      <c r="C2" s="18"/>
      <c r="D2" s="18"/>
      <c r="E2" s="18"/>
      <c r="F2" s="3" t="s">
        <v>116</v>
      </c>
      <c r="G2" s="3" t="s">
        <v>46</v>
      </c>
      <c r="H2" s="3" t="s">
        <v>47</v>
      </c>
      <c r="I2" s="3"/>
      <c r="J2" s="2"/>
      <c r="K2" s="2"/>
      <c r="L2" s="2"/>
      <c r="T2"/>
      <c r="U2"/>
    </row>
    <row r="3" spans="1:26" ht="63.75">
      <c r="A3" s="54" t="s">
        <v>0</v>
      </c>
      <c r="B3" s="28" t="s">
        <v>1</v>
      </c>
      <c r="C3" s="3"/>
      <c r="D3" s="3"/>
      <c r="E3" s="55" t="s">
        <v>125</v>
      </c>
      <c r="F3" s="2" t="s">
        <v>48</v>
      </c>
      <c r="G3" s="2"/>
      <c r="H3" s="2"/>
      <c r="I3" s="4" t="s">
        <v>124</v>
      </c>
      <c r="J3" s="2" t="s">
        <v>58</v>
      </c>
      <c r="K3" s="2"/>
      <c r="L3" s="2"/>
      <c r="T3"/>
      <c r="U3"/>
    </row>
    <row r="4" spans="1:26">
      <c r="A4">
        <v>1880</v>
      </c>
      <c r="B4"/>
      <c r="C4" s="3"/>
      <c r="D4" s="3"/>
      <c r="E4" s="26"/>
      <c r="F4" s="2"/>
      <c r="G4" s="2"/>
      <c r="H4" s="2"/>
      <c r="I4" s="28"/>
      <c r="J4" s="2"/>
      <c r="K4" s="2"/>
      <c r="L4" s="2"/>
      <c r="T4"/>
      <c r="U4"/>
    </row>
    <row r="5" spans="1:26">
      <c r="A5">
        <v>1881</v>
      </c>
      <c r="B5"/>
      <c r="C5" s="3"/>
      <c r="D5" s="3"/>
      <c r="E5" s="26"/>
      <c r="F5" s="2"/>
      <c r="G5" s="2"/>
      <c r="H5" s="2"/>
      <c r="I5" s="28"/>
      <c r="J5" s="2"/>
      <c r="K5" s="2"/>
      <c r="L5" s="2"/>
      <c r="T5"/>
      <c r="U5"/>
    </row>
    <row r="6" spans="1:26">
      <c r="A6">
        <v>1882</v>
      </c>
      <c r="B6"/>
      <c r="C6" s="3"/>
      <c r="D6" s="3"/>
      <c r="E6" s="26"/>
      <c r="F6" s="2"/>
      <c r="G6" s="2"/>
      <c r="H6" s="2"/>
      <c r="I6" s="28"/>
      <c r="J6" s="2"/>
      <c r="K6" s="2"/>
      <c r="L6" s="2"/>
      <c r="T6"/>
      <c r="U6"/>
    </row>
    <row r="7" spans="1:26">
      <c r="A7">
        <v>1883</v>
      </c>
      <c r="B7"/>
      <c r="C7" s="3"/>
      <c r="D7" s="3"/>
      <c r="E7" s="26"/>
      <c r="F7" s="2"/>
      <c r="G7" s="2"/>
      <c r="H7" s="2"/>
      <c r="I7" s="28"/>
      <c r="J7" s="2"/>
      <c r="K7" s="2"/>
      <c r="L7" s="2"/>
      <c r="T7"/>
      <c r="U7"/>
    </row>
    <row r="8" spans="1:26">
      <c r="A8">
        <v>1884</v>
      </c>
      <c r="B8"/>
      <c r="C8" s="3"/>
      <c r="D8" s="3"/>
      <c r="E8" s="26"/>
      <c r="F8" s="2"/>
      <c r="G8" s="2"/>
      <c r="H8" s="2"/>
      <c r="I8" s="28"/>
      <c r="J8" s="2"/>
      <c r="K8" s="2"/>
      <c r="L8" s="2"/>
      <c r="T8"/>
      <c r="U8"/>
    </row>
    <row r="9" spans="1:26">
      <c r="A9">
        <v>1885</v>
      </c>
      <c r="B9"/>
      <c r="C9" s="3"/>
      <c r="D9" s="3"/>
      <c r="E9" s="26"/>
      <c r="F9" s="2"/>
      <c r="G9" s="2"/>
      <c r="H9" s="2"/>
      <c r="I9" s="28"/>
      <c r="J9" s="2"/>
      <c r="K9" s="2"/>
      <c r="L9" s="2"/>
      <c r="T9"/>
      <c r="U9"/>
    </row>
    <row r="10" spans="1:26">
      <c r="A10">
        <v>1886</v>
      </c>
      <c r="B10"/>
      <c r="C10" s="3"/>
      <c r="D10" s="3"/>
      <c r="E10" s="26"/>
      <c r="F10" s="2"/>
      <c r="G10" s="2"/>
      <c r="H10" s="2"/>
      <c r="I10" s="28"/>
      <c r="J10" s="2"/>
      <c r="K10" s="2"/>
      <c r="L10" s="2"/>
      <c r="T10"/>
      <c r="U10"/>
    </row>
    <row r="11" spans="1:26">
      <c r="A11">
        <v>1887</v>
      </c>
      <c r="B11"/>
      <c r="C11" s="3"/>
      <c r="D11" s="3"/>
      <c r="E11" s="26"/>
      <c r="F11" s="2"/>
      <c r="G11" s="2"/>
      <c r="H11" s="2"/>
      <c r="I11" s="28"/>
      <c r="J11" s="2"/>
      <c r="K11" s="2"/>
      <c r="L11" s="2"/>
      <c r="T11"/>
      <c r="U11"/>
    </row>
    <row r="12" spans="1:26">
      <c r="A12">
        <v>1888</v>
      </c>
      <c r="B12"/>
      <c r="C12" s="3"/>
      <c r="D12" s="3"/>
      <c r="E12" s="26"/>
      <c r="F12" s="2"/>
      <c r="G12" s="2"/>
      <c r="H12" s="2"/>
      <c r="I12" s="28"/>
      <c r="J12" s="2"/>
      <c r="K12" s="2"/>
      <c r="L12" s="2"/>
      <c r="T12"/>
      <c r="U12"/>
    </row>
    <row r="13" spans="1:26">
      <c r="A13">
        <v>1889</v>
      </c>
      <c r="B13"/>
      <c r="C13" s="3"/>
      <c r="D13" s="3"/>
      <c r="E13" s="26"/>
      <c r="F13" s="2"/>
      <c r="G13" s="2"/>
      <c r="H13" s="2"/>
      <c r="I13" s="28"/>
      <c r="J13" s="2"/>
      <c r="K13" s="2"/>
      <c r="L13" s="2"/>
      <c r="T13"/>
      <c r="U13"/>
    </row>
    <row r="14" spans="1:26">
      <c r="A14">
        <v>1890</v>
      </c>
      <c r="B14"/>
      <c r="C14" s="3"/>
      <c r="D14" s="3"/>
      <c r="E14" s="26"/>
      <c r="F14" s="2"/>
      <c r="G14" s="2"/>
      <c r="H14" s="2"/>
      <c r="I14" s="28"/>
      <c r="J14" s="2"/>
      <c r="K14" s="2"/>
      <c r="L14" s="2"/>
      <c r="T14"/>
      <c r="U14"/>
    </row>
    <row r="15" spans="1:26">
      <c r="A15">
        <v>1891</v>
      </c>
      <c r="B15"/>
      <c r="C15" s="3"/>
      <c r="D15" s="3"/>
      <c r="E15" s="26"/>
      <c r="F15" s="2"/>
      <c r="G15" s="2"/>
      <c r="H15" s="2"/>
      <c r="I15" s="28"/>
      <c r="J15" s="2"/>
      <c r="K15" s="2"/>
      <c r="L15" s="2"/>
      <c r="T15"/>
      <c r="U15"/>
    </row>
    <row r="16" spans="1:26">
      <c r="A16">
        <v>1892</v>
      </c>
      <c r="B16"/>
      <c r="C16" s="3"/>
      <c r="D16" s="3"/>
      <c r="E16" s="26"/>
      <c r="F16" s="2"/>
      <c r="G16" s="2"/>
      <c r="H16" s="2"/>
      <c r="I16" s="28"/>
      <c r="J16" s="2"/>
      <c r="K16" s="2"/>
      <c r="L16" s="2"/>
      <c r="T16"/>
      <c r="U16"/>
    </row>
    <row r="17" spans="1:38">
      <c r="A17">
        <v>1893</v>
      </c>
      <c r="B17"/>
      <c r="C17" s="3"/>
      <c r="D17" s="3"/>
      <c r="E17" s="26"/>
      <c r="F17" s="2"/>
      <c r="G17" s="2"/>
      <c r="H17" s="2"/>
      <c r="I17" s="28"/>
      <c r="J17" s="2"/>
      <c r="K17" s="2"/>
      <c r="L17" s="2"/>
      <c r="T17"/>
      <c r="U17"/>
    </row>
    <row r="18" spans="1:38">
      <c r="A18">
        <v>1894</v>
      </c>
      <c r="B18"/>
      <c r="C18" s="3"/>
      <c r="D18" s="3"/>
      <c r="E18" s="26"/>
      <c r="F18" s="2"/>
      <c r="G18" s="2"/>
      <c r="H18" s="2"/>
      <c r="I18" s="28"/>
      <c r="J18" s="2"/>
      <c r="K18" s="2"/>
      <c r="L18" s="2"/>
      <c r="T18"/>
      <c r="U18"/>
    </row>
    <row r="19" spans="1:38">
      <c r="A19">
        <v>1895</v>
      </c>
      <c r="B19"/>
      <c r="C19" s="3"/>
      <c r="D19" s="3"/>
      <c r="E19" s="26"/>
      <c r="F19" s="2"/>
      <c r="G19" s="2"/>
      <c r="H19" s="2"/>
      <c r="I19" s="28"/>
      <c r="J19" s="2"/>
      <c r="K19" s="2"/>
      <c r="L19" s="2"/>
      <c r="T19"/>
      <c r="U19"/>
    </row>
    <row r="20" spans="1:38">
      <c r="A20">
        <v>1896</v>
      </c>
      <c r="B20"/>
      <c r="C20" s="3"/>
      <c r="D20" s="3"/>
      <c r="E20" s="26"/>
      <c r="F20" s="2"/>
      <c r="G20" s="2"/>
      <c r="H20" s="2"/>
      <c r="I20" s="28"/>
      <c r="J20" s="2"/>
      <c r="K20" s="2"/>
      <c r="L20" s="2"/>
      <c r="T20"/>
      <c r="U20"/>
    </row>
    <row r="21" spans="1:38">
      <c r="A21">
        <v>1897</v>
      </c>
      <c r="B21"/>
      <c r="C21" s="3"/>
      <c r="D21" s="3"/>
      <c r="E21" s="26"/>
      <c r="F21" s="2"/>
      <c r="G21" s="2"/>
      <c r="H21" s="2"/>
      <c r="I21" s="28"/>
      <c r="J21" s="2"/>
      <c r="K21" s="2"/>
      <c r="L21" s="2"/>
      <c r="T21"/>
      <c r="U21"/>
    </row>
    <row r="22" spans="1:38">
      <c r="A22">
        <v>1898</v>
      </c>
      <c r="B22"/>
      <c r="C22" s="3"/>
      <c r="D22" s="3"/>
      <c r="E22" s="26"/>
      <c r="F22" s="2"/>
      <c r="G22" s="2"/>
      <c r="H22" s="2"/>
      <c r="I22" s="28"/>
      <c r="J22" s="2"/>
      <c r="K22" s="2"/>
      <c r="L22" s="2"/>
      <c r="T22"/>
      <c r="U22"/>
    </row>
    <row r="23" spans="1:38">
      <c r="A23">
        <v>1899</v>
      </c>
      <c r="B23"/>
      <c r="C23" s="3"/>
      <c r="D23" s="3"/>
      <c r="E23" s="26"/>
      <c r="F23" s="2"/>
      <c r="G23" s="2"/>
      <c r="H23" s="2"/>
      <c r="I23" s="28"/>
      <c r="J23" s="2"/>
      <c r="K23" s="2"/>
      <c r="L23" s="2"/>
      <c r="T23"/>
      <c r="U23"/>
    </row>
    <row r="24" spans="1:38" ht="13.5" thickBot="1">
      <c r="A24">
        <v>1900</v>
      </c>
      <c r="B24"/>
      <c r="C24" s="3"/>
      <c r="D24" s="3"/>
      <c r="E24" s="26"/>
      <c r="F24" s="2"/>
      <c r="G24" s="2"/>
      <c r="H24" s="2"/>
      <c r="I24" s="28"/>
      <c r="J24" s="2"/>
      <c r="K24" s="2"/>
      <c r="L24" s="2"/>
      <c r="T24"/>
      <c r="U24"/>
      <c r="V24" s="5"/>
      <c r="W24" s="5"/>
      <c r="X24" s="46"/>
      <c r="Y24" s="46"/>
      <c r="Z24" s="46"/>
    </row>
    <row r="25" spans="1:38" ht="13.5" thickBot="1">
      <c r="A25">
        <v>1901</v>
      </c>
      <c r="B25">
        <v>-0.11</v>
      </c>
      <c r="C25" s="19"/>
      <c r="D25" s="19"/>
      <c r="E25" s="26">
        <f t="shared" ref="E25:E67" si="0">B25*9/5</f>
        <v>-0.19800000000000001</v>
      </c>
      <c r="F25" s="14">
        <f>AVERAGE(E103:E147)</f>
        <v>1.0060000000000002</v>
      </c>
      <c r="G25" s="16"/>
      <c r="H25" s="16"/>
      <c r="I25" s="25">
        <f t="shared" ref="I25:I56" si="1">$M$45*A25+$M$44</f>
        <v>-0.8075759244689209</v>
      </c>
      <c r="J25">
        <f t="shared" ref="J25:J88" si="2">RANK(E25,E$25:E$147)</f>
        <v>88</v>
      </c>
      <c r="T25"/>
      <c r="U25"/>
      <c r="V25" s="5"/>
      <c r="W25" s="5"/>
      <c r="X25" s="46"/>
      <c r="Y25" s="46"/>
      <c r="Z25" s="46"/>
    </row>
    <row r="26" spans="1:38">
      <c r="A26">
        <v>1902</v>
      </c>
      <c r="B26">
        <v>-0.22</v>
      </c>
      <c r="C26" s="19"/>
      <c r="D26" s="19"/>
      <c r="E26" s="26">
        <f t="shared" si="0"/>
        <v>-0.39600000000000002</v>
      </c>
      <c r="G26" s="16"/>
      <c r="H26" s="16"/>
      <c r="I26" s="25">
        <f t="shared" si="1"/>
        <v>-0.79008587532728569</v>
      </c>
      <c r="J26">
        <f t="shared" si="2"/>
        <v>103</v>
      </c>
      <c r="T26"/>
      <c r="U26"/>
      <c r="V26" s="1" t="s">
        <v>51</v>
      </c>
      <c r="W26" s="5"/>
      <c r="X26" s="46"/>
      <c r="Y26" s="1"/>
      <c r="Z26" s="5"/>
    </row>
    <row r="27" spans="1:38">
      <c r="A27">
        <v>1903</v>
      </c>
      <c r="B27">
        <v>-0.36</v>
      </c>
      <c r="C27" s="19"/>
      <c r="D27" s="19"/>
      <c r="E27" s="26">
        <f t="shared" si="0"/>
        <v>-0.64799999999999991</v>
      </c>
      <c r="G27" s="16"/>
      <c r="H27" s="16"/>
      <c r="I27" s="25">
        <f t="shared" si="1"/>
        <v>-0.77259582618565048</v>
      </c>
      <c r="J27">
        <f t="shared" si="2"/>
        <v>117</v>
      </c>
      <c r="L27" s="1" t="s">
        <v>121</v>
      </c>
      <c r="T27"/>
      <c r="U27"/>
      <c r="V27" s="5" t="s">
        <v>52</v>
      </c>
      <c r="W27" s="5" t="s">
        <v>53</v>
      </c>
      <c r="X27" s="46"/>
      <c r="Y27" s="5"/>
      <c r="Z27" s="5"/>
      <c r="AA27"/>
      <c r="AB27"/>
      <c r="AD27" t="s">
        <v>37</v>
      </c>
      <c r="AE27"/>
      <c r="AF27"/>
      <c r="AG27"/>
      <c r="AH27"/>
      <c r="AI27"/>
      <c r="AJ27"/>
      <c r="AK27"/>
      <c r="AL27"/>
    </row>
    <row r="28" spans="1:38" ht="13.5" thickBot="1">
      <c r="A28">
        <v>1904</v>
      </c>
      <c r="B28">
        <v>-0.43</v>
      </c>
      <c r="C28" s="19"/>
      <c r="D28" s="19"/>
      <c r="E28" s="26">
        <f t="shared" si="0"/>
        <v>-0.77400000000000002</v>
      </c>
      <c r="G28" s="16"/>
      <c r="H28" s="16"/>
      <c r="I28" s="25">
        <f t="shared" si="1"/>
        <v>-0.75510577704402237</v>
      </c>
      <c r="J28">
        <f t="shared" si="2"/>
        <v>122</v>
      </c>
      <c r="L28" t="s">
        <v>37</v>
      </c>
      <c r="T28"/>
      <c r="U28"/>
      <c r="V28" s="47">
        <v>1910</v>
      </c>
      <c r="W28" s="5">
        <f>AVERAGE(E25:E34)</f>
        <v>-0.55260000000000009</v>
      </c>
      <c r="X28">
        <f t="shared" ref="X28:X91" si="3">RANK(W28,W$28:W$141)</f>
        <v>107</v>
      </c>
      <c r="Y28" s="5"/>
      <c r="Z28" s="5"/>
      <c r="AA28"/>
      <c r="AB28"/>
      <c r="AC28"/>
      <c r="AD28"/>
      <c r="AE28"/>
      <c r="AF28"/>
      <c r="AG28"/>
      <c r="AH28"/>
      <c r="AI28"/>
      <c r="AJ28"/>
      <c r="AK28"/>
      <c r="AL28"/>
    </row>
    <row r="29" spans="1:38" ht="13.5" thickBot="1">
      <c r="A29">
        <v>1905</v>
      </c>
      <c r="B29">
        <v>-0.25</v>
      </c>
      <c r="C29" s="19"/>
      <c r="D29" s="19"/>
      <c r="E29" s="26">
        <f t="shared" si="0"/>
        <v>-0.45</v>
      </c>
      <c r="G29" s="16"/>
      <c r="H29" s="16"/>
      <c r="I29" s="25">
        <f t="shared" si="1"/>
        <v>-0.73761572790238716</v>
      </c>
      <c r="J29">
        <f t="shared" si="2"/>
        <v>109</v>
      </c>
      <c r="T29"/>
      <c r="U29"/>
      <c r="V29" s="47">
        <v>1911</v>
      </c>
      <c r="W29" s="5">
        <f>AVERAGE(E26:E35)</f>
        <v>-0.6048</v>
      </c>
      <c r="X29">
        <f t="shared" si="3"/>
        <v>112</v>
      </c>
      <c r="Y29" s="5"/>
      <c r="Z29" s="5"/>
      <c r="AA29"/>
      <c r="AB29"/>
      <c r="AC29"/>
      <c r="AD29" s="52" t="s">
        <v>5</v>
      </c>
      <c r="AE29" s="52"/>
      <c r="AF29"/>
      <c r="AG29"/>
      <c r="AH29"/>
      <c r="AI29"/>
      <c r="AJ29"/>
      <c r="AK29"/>
      <c r="AL29"/>
    </row>
    <row r="30" spans="1:38">
      <c r="A30">
        <v>1906</v>
      </c>
      <c r="B30">
        <v>-0.16</v>
      </c>
      <c r="C30" s="19"/>
      <c r="D30" s="19"/>
      <c r="E30" s="26">
        <f t="shared" si="0"/>
        <v>-0.28799999999999998</v>
      </c>
      <c r="G30" s="16"/>
      <c r="H30" s="16"/>
      <c r="I30" s="25">
        <f t="shared" si="1"/>
        <v>-0.72012567876075195</v>
      </c>
      <c r="J30">
        <f t="shared" si="2"/>
        <v>96</v>
      </c>
      <c r="L30" s="52" t="s">
        <v>5</v>
      </c>
      <c r="M30" s="52"/>
      <c r="T30"/>
      <c r="U30" s="20"/>
      <c r="V30" s="47">
        <v>1912</v>
      </c>
      <c r="W30" s="5">
        <f t="shared" ref="W30:W59" si="4">AVERAGE(E27:E36)</f>
        <v>-0.62460000000000004</v>
      </c>
      <c r="X30">
        <f t="shared" si="3"/>
        <v>114</v>
      </c>
      <c r="Y30" s="5"/>
      <c r="Z30" s="5"/>
      <c r="AA30" s="20"/>
      <c r="AB30" s="20"/>
      <c r="AC30"/>
      <c r="AD30" t="s">
        <v>6</v>
      </c>
      <c r="AE30">
        <v>0.9149378902942068</v>
      </c>
      <c r="AF30"/>
      <c r="AG30"/>
      <c r="AH30"/>
      <c r="AI30"/>
      <c r="AJ30"/>
      <c r="AK30"/>
      <c r="AL30"/>
    </row>
    <row r="31" spans="1:38">
      <c r="A31">
        <v>1907</v>
      </c>
      <c r="B31">
        <v>-0.34</v>
      </c>
      <c r="C31" s="19"/>
      <c r="D31" s="19"/>
      <c r="E31" s="26">
        <f t="shared" si="0"/>
        <v>-0.61199999999999999</v>
      </c>
      <c r="G31" s="16"/>
      <c r="H31" s="16"/>
      <c r="I31" s="25">
        <f t="shared" si="1"/>
        <v>-0.70263562961911674</v>
      </c>
      <c r="J31">
        <f t="shared" si="2"/>
        <v>116</v>
      </c>
      <c r="L31" t="s">
        <v>6</v>
      </c>
      <c r="M31">
        <v>0.9149378902942068</v>
      </c>
      <c r="T31"/>
      <c r="U31"/>
      <c r="V31" s="47">
        <v>1913</v>
      </c>
      <c r="W31" s="5">
        <f t="shared" si="4"/>
        <v>-0.61740000000000006</v>
      </c>
      <c r="X31">
        <f t="shared" si="3"/>
        <v>113</v>
      </c>
      <c r="Y31" s="5"/>
      <c r="Z31" s="5"/>
      <c r="AA31"/>
      <c r="AB31"/>
      <c r="AC31"/>
      <c r="AD31" t="s">
        <v>7</v>
      </c>
      <c r="AE31">
        <v>0.83711134309601398</v>
      </c>
      <c r="AF31"/>
      <c r="AG31"/>
      <c r="AH31"/>
      <c r="AI31"/>
      <c r="AJ31"/>
      <c r="AK31"/>
      <c r="AL31"/>
    </row>
    <row r="32" spans="1:38">
      <c r="A32">
        <v>1908</v>
      </c>
      <c r="B32">
        <v>-0.41</v>
      </c>
      <c r="C32" s="19"/>
      <c r="D32" s="19"/>
      <c r="E32" s="26">
        <f t="shared" si="0"/>
        <v>-0.73799999999999999</v>
      </c>
      <c r="G32" s="16"/>
      <c r="H32" s="16"/>
      <c r="I32" s="25">
        <f t="shared" si="1"/>
        <v>-0.68514558047748864</v>
      </c>
      <c r="J32">
        <f t="shared" si="2"/>
        <v>120</v>
      </c>
      <c r="L32" t="s">
        <v>7</v>
      </c>
      <c r="M32">
        <v>0.83711134309601398</v>
      </c>
      <c r="T32"/>
      <c r="U32"/>
      <c r="V32" s="47">
        <v>1914</v>
      </c>
      <c r="W32" s="5">
        <f t="shared" si="4"/>
        <v>-0.56520000000000004</v>
      </c>
      <c r="X32">
        <f t="shared" si="3"/>
        <v>110</v>
      </c>
      <c r="Y32" s="5"/>
      <c r="Z32" s="5"/>
      <c r="AA32"/>
      <c r="AB32"/>
      <c r="AC32"/>
      <c r="AD32" t="s">
        <v>8</v>
      </c>
      <c r="AE32">
        <v>0.83576515584887356</v>
      </c>
      <c r="AF32"/>
      <c r="AG32"/>
      <c r="AH32"/>
      <c r="AI32"/>
      <c r="AJ32"/>
      <c r="AK32"/>
      <c r="AL32"/>
    </row>
    <row r="33" spans="1:38">
      <c r="A33">
        <v>1909</v>
      </c>
      <c r="B33">
        <v>-0.42</v>
      </c>
      <c r="C33" s="19"/>
      <c r="D33" s="19"/>
      <c r="E33" s="26">
        <f t="shared" si="0"/>
        <v>-0.75600000000000001</v>
      </c>
      <c r="G33" s="16"/>
      <c r="H33" s="16"/>
      <c r="I33" s="25">
        <f t="shared" si="1"/>
        <v>-0.66765553133585342</v>
      </c>
      <c r="J33">
        <f t="shared" si="2"/>
        <v>121</v>
      </c>
      <c r="L33" t="s">
        <v>8</v>
      </c>
      <c r="M33">
        <v>0.83576515584887356</v>
      </c>
      <c r="T33"/>
      <c r="U33"/>
      <c r="V33" s="47">
        <v>1915</v>
      </c>
      <c r="W33" s="5">
        <f t="shared" si="4"/>
        <v>-0.53459999999999996</v>
      </c>
      <c r="X33">
        <f t="shared" si="3"/>
        <v>106</v>
      </c>
      <c r="Y33" s="5"/>
      <c r="Z33" s="5"/>
      <c r="AA33"/>
      <c r="AB33"/>
      <c r="AC33"/>
      <c r="AD33" t="s">
        <v>9</v>
      </c>
      <c r="AE33">
        <v>0.27618802404859411</v>
      </c>
      <c r="AF33"/>
      <c r="AG33"/>
      <c r="AH33"/>
      <c r="AI33"/>
      <c r="AJ33"/>
      <c r="AK33"/>
      <c r="AL33"/>
    </row>
    <row r="34" spans="1:38" ht="13.5" thickBot="1">
      <c r="A34">
        <v>1910</v>
      </c>
      <c r="B34">
        <v>-0.37</v>
      </c>
      <c r="C34" s="19"/>
      <c r="D34" s="19"/>
      <c r="E34" s="26">
        <f t="shared" si="0"/>
        <v>-0.66600000000000004</v>
      </c>
      <c r="G34" s="16"/>
      <c r="H34" s="16"/>
      <c r="I34" s="25">
        <f t="shared" si="1"/>
        <v>-0.65016548219421821</v>
      </c>
      <c r="J34">
        <f t="shared" si="2"/>
        <v>118</v>
      </c>
      <c r="L34" t="s">
        <v>9</v>
      </c>
      <c r="M34">
        <v>0.27618802404859411</v>
      </c>
      <c r="T34"/>
      <c r="U34"/>
      <c r="V34" s="47">
        <v>1916</v>
      </c>
      <c r="W34" s="5">
        <f t="shared" si="4"/>
        <v>-0.55979999999999996</v>
      </c>
      <c r="X34">
        <f t="shared" si="3"/>
        <v>109</v>
      </c>
      <c r="Y34" s="5"/>
      <c r="Z34" s="5"/>
      <c r="AA34"/>
      <c r="AB34"/>
      <c r="AC34"/>
      <c r="AD34" s="8" t="s">
        <v>10</v>
      </c>
      <c r="AE34" s="8">
        <v>123</v>
      </c>
      <c r="AF34"/>
      <c r="AG34"/>
      <c r="AH34"/>
      <c r="AI34"/>
      <c r="AJ34"/>
      <c r="AK34"/>
      <c r="AL34"/>
    </row>
    <row r="35" spans="1:38" ht="13.5" thickBot="1">
      <c r="A35">
        <v>1911</v>
      </c>
      <c r="B35">
        <v>-0.4</v>
      </c>
      <c r="C35" s="19"/>
      <c r="D35" s="19"/>
      <c r="E35" s="26">
        <f t="shared" si="0"/>
        <v>-0.72</v>
      </c>
      <c r="G35" s="16"/>
      <c r="H35" s="16"/>
      <c r="I35" s="25">
        <f t="shared" si="1"/>
        <v>-0.632675433052583</v>
      </c>
      <c r="J35">
        <f t="shared" si="2"/>
        <v>119</v>
      </c>
      <c r="L35" s="8" t="s">
        <v>10</v>
      </c>
      <c r="M35" s="8">
        <v>123</v>
      </c>
      <c r="T35"/>
      <c r="U35"/>
      <c r="V35" s="47">
        <v>1917</v>
      </c>
      <c r="W35" s="5">
        <f t="shared" si="4"/>
        <v>-0.57599999999999996</v>
      </c>
      <c r="X35">
        <f t="shared" si="3"/>
        <v>111</v>
      </c>
      <c r="Y35" s="5"/>
      <c r="Z35" s="5"/>
      <c r="AA35"/>
      <c r="AB35"/>
      <c r="AC35"/>
      <c r="AD35"/>
      <c r="AE35"/>
      <c r="AF35"/>
      <c r="AG35"/>
      <c r="AH35"/>
      <c r="AI35"/>
      <c r="AJ35"/>
      <c r="AK35"/>
      <c r="AL35"/>
    </row>
    <row r="36" spans="1:38" ht="13.5" thickBot="1">
      <c r="A36">
        <v>1912</v>
      </c>
      <c r="B36">
        <v>-0.33</v>
      </c>
      <c r="C36" s="19"/>
      <c r="D36" s="19"/>
      <c r="E36" s="26">
        <f t="shared" si="0"/>
        <v>-0.59400000000000008</v>
      </c>
      <c r="G36" s="16"/>
      <c r="H36" s="16"/>
      <c r="I36" s="25">
        <f t="shared" si="1"/>
        <v>-0.61518538391094779</v>
      </c>
      <c r="J36">
        <f t="shared" si="2"/>
        <v>115</v>
      </c>
      <c r="T36"/>
      <c r="U36"/>
      <c r="V36" s="47">
        <v>1918</v>
      </c>
      <c r="W36" s="5">
        <f t="shared" si="4"/>
        <v>-0.55620000000000014</v>
      </c>
      <c r="X36">
        <f t="shared" si="3"/>
        <v>108</v>
      </c>
      <c r="Y36" s="5"/>
      <c r="Z36" s="5"/>
      <c r="AA36"/>
      <c r="AB36"/>
      <c r="AC36"/>
      <c r="AD36" t="s">
        <v>11</v>
      </c>
      <c r="AE36"/>
      <c r="AF36"/>
      <c r="AG36"/>
      <c r="AH36"/>
      <c r="AI36"/>
      <c r="AJ36"/>
      <c r="AK36"/>
      <c r="AL36"/>
    </row>
    <row r="37" spans="1:38" ht="13.5" thickBot="1">
      <c r="A37">
        <v>1913</v>
      </c>
      <c r="B37">
        <v>-0.32</v>
      </c>
      <c r="C37" s="19"/>
      <c r="D37" s="19"/>
      <c r="E37" s="26">
        <f t="shared" si="0"/>
        <v>-0.57599999999999996</v>
      </c>
      <c r="G37" s="16"/>
      <c r="H37" s="16"/>
      <c r="I37" s="25">
        <f t="shared" si="1"/>
        <v>-0.59769533476931969</v>
      </c>
      <c r="J37">
        <f t="shared" si="2"/>
        <v>113</v>
      </c>
      <c r="L37" t="s">
        <v>11</v>
      </c>
      <c r="T37"/>
      <c r="U37"/>
      <c r="V37" s="47">
        <v>1919</v>
      </c>
      <c r="W37" s="5">
        <f t="shared" si="4"/>
        <v>-0.52200000000000002</v>
      </c>
      <c r="X37">
        <f t="shared" si="3"/>
        <v>105</v>
      </c>
      <c r="Y37" s="5"/>
      <c r="Z37" s="5"/>
      <c r="AA37"/>
      <c r="AB37"/>
      <c r="AC37"/>
      <c r="AD37" s="51"/>
      <c r="AE37" s="51" t="s">
        <v>16</v>
      </c>
      <c r="AF37" s="51" t="s">
        <v>17</v>
      </c>
      <c r="AG37" s="51" t="s">
        <v>18</v>
      </c>
      <c r="AH37" s="51" t="s">
        <v>19</v>
      </c>
      <c r="AI37" s="51" t="s">
        <v>20</v>
      </c>
      <c r="AJ37"/>
      <c r="AK37"/>
      <c r="AL37"/>
    </row>
    <row r="38" spans="1:38">
      <c r="A38">
        <v>1914</v>
      </c>
      <c r="B38">
        <v>-0.14000000000000001</v>
      </c>
      <c r="C38" s="19"/>
      <c r="D38" s="19"/>
      <c r="E38" s="26">
        <f t="shared" si="0"/>
        <v>-0.25200000000000006</v>
      </c>
      <c r="G38" s="16"/>
      <c r="H38" s="16"/>
      <c r="I38" s="25">
        <f t="shared" si="1"/>
        <v>-0.58020528562768448</v>
      </c>
      <c r="J38">
        <f t="shared" si="2"/>
        <v>94</v>
      </c>
      <c r="L38" s="51"/>
      <c r="M38" s="51" t="s">
        <v>16</v>
      </c>
      <c r="N38" s="51" t="s">
        <v>17</v>
      </c>
      <c r="O38" s="51" t="s">
        <v>18</v>
      </c>
      <c r="P38" s="51" t="s">
        <v>19</v>
      </c>
      <c r="Q38" s="51" t="s">
        <v>20</v>
      </c>
      <c r="T38"/>
      <c r="U38" s="21"/>
      <c r="V38" s="47">
        <v>1920</v>
      </c>
      <c r="W38" s="5">
        <f t="shared" si="4"/>
        <v>-0.49680000000000002</v>
      </c>
      <c r="X38">
        <f t="shared" si="3"/>
        <v>104</v>
      </c>
      <c r="Y38" s="5"/>
      <c r="Z38" s="5"/>
      <c r="AA38" s="21"/>
      <c r="AB38" s="21"/>
      <c r="AC38" s="21"/>
      <c r="AD38" t="s">
        <v>12</v>
      </c>
      <c r="AE38">
        <v>1</v>
      </c>
      <c r="AF38">
        <v>47.433747854174442</v>
      </c>
      <c r="AG38">
        <v>47.433747854174442</v>
      </c>
      <c r="AH38">
        <v>621.8387114231225</v>
      </c>
      <c r="AI38">
        <v>1.6480486587564202E-49</v>
      </c>
      <c r="AJ38"/>
      <c r="AK38"/>
      <c r="AL38"/>
    </row>
    <row r="39" spans="1:38">
      <c r="A39">
        <v>1915</v>
      </c>
      <c r="B39">
        <v>-0.08</v>
      </c>
      <c r="C39" s="19"/>
      <c r="D39" s="19"/>
      <c r="E39" s="26">
        <f t="shared" si="0"/>
        <v>-0.14399999999999999</v>
      </c>
      <c r="G39" s="16"/>
      <c r="H39" s="16"/>
      <c r="I39" s="25">
        <f t="shared" si="1"/>
        <v>-0.56271523648604926</v>
      </c>
      <c r="J39">
        <f t="shared" si="2"/>
        <v>84</v>
      </c>
      <c r="L39" t="s">
        <v>12</v>
      </c>
      <c r="M39">
        <v>1</v>
      </c>
      <c r="N39">
        <v>47.433747854174442</v>
      </c>
      <c r="O39">
        <v>47.433747854174442</v>
      </c>
      <c r="P39">
        <v>621.8387114231225</v>
      </c>
      <c r="Q39">
        <v>1.6480486587564202E-49</v>
      </c>
      <c r="T39"/>
      <c r="U39"/>
      <c r="V39" s="47">
        <v>1921</v>
      </c>
      <c r="W39" s="5">
        <f t="shared" si="4"/>
        <v>-0.45360000000000006</v>
      </c>
      <c r="X39">
        <f t="shared" si="3"/>
        <v>102</v>
      </c>
      <c r="Y39" s="5"/>
      <c r="Z39" s="5"/>
      <c r="AA39"/>
      <c r="AB39"/>
      <c r="AC39"/>
      <c r="AD39" t="s">
        <v>13</v>
      </c>
      <c r="AE39">
        <v>121</v>
      </c>
      <c r="AF39">
        <v>9.229858779971881</v>
      </c>
      <c r="AG39">
        <v>7.6279824627866782E-2</v>
      </c>
      <c r="AH39"/>
      <c r="AI39"/>
      <c r="AJ39"/>
      <c r="AK39"/>
      <c r="AL39"/>
    </row>
    <row r="40" spans="1:38" ht="13.5" thickBot="1">
      <c r="A40">
        <v>1916</v>
      </c>
      <c r="B40">
        <v>-0.3</v>
      </c>
      <c r="C40" s="19"/>
      <c r="D40" s="19"/>
      <c r="E40" s="26">
        <f t="shared" si="0"/>
        <v>-0.53999999999999992</v>
      </c>
      <c r="G40" s="16"/>
      <c r="H40" s="16"/>
      <c r="I40" s="25">
        <f t="shared" si="1"/>
        <v>-0.54522518734441405</v>
      </c>
      <c r="J40">
        <f t="shared" si="2"/>
        <v>111</v>
      </c>
      <c r="L40" t="s">
        <v>13</v>
      </c>
      <c r="M40">
        <v>121</v>
      </c>
      <c r="N40">
        <v>9.229858779971881</v>
      </c>
      <c r="O40">
        <v>7.6279824627866782E-2</v>
      </c>
      <c r="T40"/>
      <c r="U40"/>
      <c r="V40" s="47">
        <v>1922</v>
      </c>
      <c r="W40" s="5">
        <f t="shared" si="4"/>
        <v>-0.43559999999999999</v>
      </c>
      <c r="X40">
        <f t="shared" si="3"/>
        <v>100</v>
      </c>
      <c r="Y40" s="5"/>
      <c r="Z40" s="5"/>
      <c r="AA40"/>
      <c r="AB40"/>
      <c r="AC40"/>
      <c r="AD40" s="8" t="s">
        <v>14</v>
      </c>
      <c r="AE40" s="8">
        <v>122</v>
      </c>
      <c r="AF40" s="8">
        <v>56.663606634146319</v>
      </c>
      <c r="AG40" s="8"/>
      <c r="AH40" s="8"/>
      <c r="AI40" s="8"/>
      <c r="AJ40"/>
      <c r="AK40"/>
      <c r="AL40"/>
    </row>
    <row r="41" spans="1:38" ht="13.5" thickBot="1">
      <c r="A41">
        <v>1917</v>
      </c>
      <c r="B41">
        <v>-0.43</v>
      </c>
      <c r="C41" s="19"/>
      <c r="D41" s="19"/>
      <c r="E41" s="26">
        <f t="shared" si="0"/>
        <v>-0.77400000000000002</v>
      </c>
      <c r="G41" s="16"/>
      <c r="H41" s="16"/>
      <c r="I41" s="25">
        <f t="shared" si="1"/>
        <v>-0.52773513820278595</v>
      </c>
      <c r="J41">
        <f t="shared" si="2"/>
        <v>122</v>
      </c>
      <c r="L41" s="8" t="s">
        <v>14</v>
      </c>
      <c r="M41" s="8">
        <v>122</v>
      </c>
      <c r="N41" s="8">
        <v>56.663606634146319</v>
      </c>
      <c r="O41" s="8"/>
      <c r="P41" s="8"/>
      <c r="Q41" s="8"/>
      <c r="T41"/>
      <c r="U41"/>
      <c r="V41" s="47">
        <v>1923</v>
      </c>
      <c r="W41" s="5">
        <f t="shared" si="4"/>
        <v>-0.42300000000000004</v>
      </c>
      <c r="X41">
        <f t="shared" si="3"/>
        <v>99</v>
      </c>
      <c r="Y41" s="5"/>
      <c r="Z41" s="5"/>
      <c r="AA41"/>
      <c r="AB41"/>
      <c r="AC41"/>
      <c r="AD41"/>
      <c r="AE41"/>
      <c r="AF41"/>
      <c r="AG41"/>
      <c r="AH41"/>
      <c r="AI41"/>
      <c r="AJ41"/>
      <c r="AK41"/>
      <c r="AL41"/>
    </row>
    <row r="42" spans="1:38" ht="13.5" thickBot="1">
      <c r="A42">
        <v>1918</v>
      </c>
      <c r="B42">
        <v>-0.3</v>
      </c>
      <c r="C42" s="19"/>
      <c r="D42" s="19"/>
      <c r="E42" s="26">
        <f t="shared" si="0"/>
        <v>-0.53999999999999992</v>
      </c>
      <c r="G42" s="16"/>
      <c r="H42" s="16"/>
      <c r="I42" s="25">
        <f t="shared" si="1"/>
        <v>-0.51024508906115074</v>
      </c>
      <c r="J42">
        <f t="shared" si="2"/>
        <v>111</v>
      </c>
      <c r="T42"/>
      <c r="U42"/>
      <c r="V42" s="47">
        <v>1924</v>
      </c>
      <c r="W42" s="5">
        <f t="shared" si="4"/>
        <v>-0.43920000000000003</v>
      </c>
      <c r="X42">
        <f t="shared" si="3"/>
        <v>101</v>
      </c>
      <c r="Y42" s="5"/>
      <c r="Z42" s="5"/>
      <c r="AA42"/>
      <c r="AB42"/>
      <c r="AC42"/>
      <c r="AD42" s="51"/>
      <c r="AE42" s="51" t="s">
        <v>21</v>
      </c>
      <c r="AF42" s="51" t="s">
        <v>9</v>
      </c>
      <c r="AG42" s="51" t="s">
        <v>22</v>
      </c>
      <c r="AH42" s="51" t="s">
        <v>23</v>
      </c>
      <c r="AI42" s="51" t="s">
        <v>24</v>
      </c>
      <c r="AJ42" s="51" t="s">
        <v>25</v>
      </c>
      <c r="AK42" s="51" t="s">
        <v>26</v>
      </c>
      <c r="AL42" s="51" t="s">
        <v>27</v>
      </c>
    </row>
    <row r="43" spans="1:38">
      <c r="A43">
        <v>1919</v>
      </c>
      <c r="B43">
        <v>-0.23</v>
      </c>
      <c r="C43" s="19"/>
      <c r="D43" s="19"/>
      <c r="E43" s="26">
        <f t="shared" si="0"/>
        <v>-0.41400000000000003</v>
      </c>
      <c r="G43" s="16"/>
      <c r="H43" s="16"/>
      <c r="I43" s="25">
        <f t="shared" si="1"/>
        <v>-0.49275503991951553</v>
      </c>
      <c r="J43">
        <f t="shared" si="2"/>
        <v>104</v>
      </c>
      <c r="L43" s="51"/>
      <c r="M43" s="51" t="s">
        <v>21</v>
      </c>
      <c r="N43" s="51" t="s">
        <v>9</v>
      </c>
      <c r="O43" s="51" t="s">
        <v>22</v>
      </c>
      <c r="P43" s="51" t="s">
        <v>23</v>
      </c>
      <c r="Q43" s="51" t="s">
        <v>24</v>
      </c>
      <c r="R43" s="51" t="s">
        <v>25</v>
      </c>
      <c r="S43" s="51" t="s">
        <v>26</v>
      </c>
      <c r="T43" s="51" t="s">
        <v>27</v>
      </c>
      <c r="U43" s="21"/>
      <c r="V43" s="47">
        <v>1925</v>
      </c>
      <c r="W43" s="5">
        <f t="shared" si="4"/>
        <v>-0.46080000000000004</v>
      </c>
      <c r="X43">
        <f t="shared" si="3"/>
        <v>103</v>
      </c>
      <c r="Y43" s="5"/>
      <c r="Z43" s="5"/>
      <c r="AA43" s="21"/>
      <c r="AB43" s="21"/>
      <c r="AC43" s="21"/>
      <c r="AD43" t="s">
        <v>15</v>
      </c>
      <c r="AE43">
        <v>-34.056159342714523</v>
      </c>
      <c r="AF43">
        <v>1.3763289910870917</v>
      </c>
      <c r="AG43">
        <v>-24.74419965230501</v>
      </c>
      <c r="AH43">
        <v>3.6138407714955321E-49</v>
      </c>
      <c r="AI43">
        <v>-36.780965604554346</v>
      </c>
      <c r="AJ43">
        <v>-31.331353080874702</v>
      </c>
      <c r="AK43">
        <v>-36.780965604554346</v>
      </c>
      <c r="AL43">
        <v>-31.331353080874702</v>
      </c>
    </row>
    <row r="44" spans="1:38" ht="13.5" thickBot="1">
      <c r="A44">
        <v>1920</v>
      </c>
      <c r="B44">
        <v>-0.23</v>
      </c>
      <c r="C44" s="19"/>
      <c r="D44" s="19"/>
      <c r="E44" s="26">
        <f t="shared" si="0"/>
        <v>-0.41400000000000003</v>
      </c>
      <c r="G44" s="16"/>
      <c r="H44" s="16"/>
      <c r="I44" s="25">
        <f t="shared" si="1"/>
        <v>-0.47526499077788031</v>
      </c>
      <c r="J44">
        <f t="shared" si="2"/>
        <v>104</v>
      </c>
      <c r="L44" t="s">
        <v>15</v>
      </c>
      <c r="M44">
        <v>-34.056159342714523</v>
      </c>
      <c r="N44">
        <v>1.3763289910870917</v>
      </c>
      <c r="O44">
        <v>-24.74419965230501</v>
      </c>
      <c r="P44">
        <v>3.6138407714955321E-49</v>
      </c>
      <c r="Q44">
        <v>-36.780965604554346</v>
      </c>
      <c r="R44">
        <v>-31.331353080874702</v>
      </c>
      <c r="S44">
        <v>-36.780965604554346</v>
      </c>
      <c r="T44">
        <v>-31.331353080874702</v>
      </c>
      <c r="U44"/>
      <c r="V44" s="47">
        <v>1926</v>
      </c>
      <c r="W44" s="5">
        <f t="shared" si="4"/>
        <v>-0.41940000000000011</v>
      </c>
      <c r="X44">
        <f t="shared" si="3"/>
        <v>98</v>
      </c>
      <c r="Y44" s="5"/>
      <c r="Z44" s="5"/>
      <c r="AA44"/>
      <c r="AB44"/>
      <c r="AC44"/>
      <c r="AD44" s="8" t="s">
        <v>28</v>
      </c>
      <c r="AE44" s="8">
        <v>1.7490049141633667E-2</v>
      </c>
      <c r="AF44" s="8">
        <v>7.0137802102261356E-4</v>
      </c>
      <c r="AG44" s="8">
        <v>24.936694075661318</v>
      </c>
      <c r="AH44" s="8">
        <v>1.6480486587564442E-49</v>
      </c>
      <c r="AI44" s="8">
        <v>1.6101486351795355E-2</v>
      </c>
      <c r="AJ44" s="8">
        <v>1.8878611931471979E-2</v>
      </c>
      <c r="AK44" s="8">
        <v>1.6101486351795355E-2</v>
      </c>
      <c r="AL44" s="8">
        <v>1.8878611931471979E-2</v>
      </c>
    </row>
    <row r="45" spans="1:38" ht="13.5" thickBot="1">
      <c r="A45">
        <v>1921</v>
      </c>
      <c r="B45">
        <v>-0.16</v>
      </c>
      <c r="C45" s="19"/>
      <c r="D45" s="19"/>
      <c r="E45" s="26">
        <f t="shared" si="0"/>
        <v>-0.28799999999999998</v>
      </c>
      <c r="G45" s="16"/>
      <c r="H45" s="16"/>
      <c r="I45" s="25">
        <f t="shared" si="1"/>
        <v>-0.4577749416362451</v>
      </c>
      <c r="J45">
        <f t="shared" si="2"/>
        <v>96</v>
      </c>
      <c r="L45" s="8" t="s">
        <v>28</v>
      </c>
      <c r="M45" s="8">
        <v>1.7490049141633667E-2</v>
      </c>
      <c r="N45" s="8">
        <v>7.0137802102261356E-4</v>
      </c>
      <c r="O45" s="8">
        <v>24.936694075661318</v>
      </c>
      <c r="P45" s="8">
        <v>1.6480486587564442E-49</v>
      </c>
      <c r="Q45" s="8">
        <v>1.6101486351795355E-2</v>
      </c>
      <c r="R45" s="8">
        <v>1.8878611931471979E-2</v>
      </c>
      <c r="S45" s="8">
        <v>1.6101486351795355E-2</v>
      </c>
      <c r="T45" s="8">
        <v>1.8878611931471979E-2</v>
      </c>
      <c r="U45"/>
      <c r="V45" s="47">
        <v>1927</v>
      </c>
      <c r="W45" s="5">
        <f t="shared" si="4"/>
        <v>-0.37259999999999999</v>
      </c>
      <c r="X45">
        <f t="shared" si="3"/>
        <v>97</v>
      </c>
      <c r="Y45" s="5"/>
      <c r="Z45" s="5"/>
      <c r="AA45"/>
      <c r="AB45"/>
      <c r="AC45"/>
      <c r="AD45"/>
      <c r="AE45"/>
      <c r="AF45"/>
      <c r="AG45"/>
      <c r="AH45"/>
      <c r="AI45"/>
      <c r="AJ45"/>
      <c r="AK45"/>
      <c r="AL45"/>
    </row>
    <row r="46" spans="1:38">
      <c r="A46">
        <v>1922</v>
      </c>
      <c r="B46">
        <v>-0.23</v>
      </c>
      <c r="C46" s="19"/>
      <c r="D46" s="19"/>
      <c r="E46" s="26">
        <f t="shared" si="0"/>
        <v>-0.41400000000000003</v>
      </c>
      <c r="G46" s="16"/>
      <c r="H46" s="16"/>
      <c r="I46" s="25">
        <f t="shared" si="1"/>
        <v>-0.440284892494617</v>
      </c>
      <c r="J46">
        <f t="shared" si="2"/>
        <v>104</v>
      </c>
      <c r="T46"/>
      <c r="U46"/>
      <c r="V46" s="47">
        <v>1928</v>
      </c>
      <c r="W46" s="5">
        <f t="shared" si="4"/>
        <v>-0.34739999999999999</v>
      </c>
      <c r="X46">
        <f t="shared" si="3"/>
        <v>95</v>
      </c>
      <c r="Y46" s="5"/>
      <c r="Z46" s="5"/>
      <c r="AA46"/>
      <c r="AB46"/>
      <c r="AC46"/>
      <c r="AD46"/>
      <c r="AE46"/>
      <c r="AF46"/>
      <c r="AG46"/>
      <c r="AH46"/>
      <c r="AI46"/>
      <c r="AJ46"/>
      <c r="AK46"/>
      <c r="AL46"/>
    </row>
    <row r="47" spans="1:38">
      <c r="A47">
        <v>1923</v>
      </c>
      <c r="B47">
        <v>-0.25</v>
      </c>
      <c r="C47" s="19"/>
      <c r="D47" s="19"/>
      <c r="E47" s="26">
        <f t="shared" si="0"/>
        <v>-0.45</v>
      </c>
      <c r="G47" s="16"/>
      <c r="H47" s="16"/>
      <c r="I47" s="25">
        <f t="shared" si="1"/>
        <v>-0.42279484335298179</v>
      </c>
      <c r="J47">
        <f t="shared" si="2"/>
        <v>109</v>
      </c>
      <c r="T47"/>
      <c r="U47"/>
      <c r="V47" s="47">
        <v>1929</v>
      </c>
      <c r="W47" s="5">
        <f t="shared" si="4"/>
        <v>-0.36359999999999998</v>
      </c>
      <c r="X47">
        <f t="shared" si="3"/>
        <v>96</v>
      </c>
      <c r="Y47" s="5"/>
      <c r="Z47" s="5"/>
      <c r="AA47"/>
      <c r="AB47"/>
      <c r="AC47"/>
      <c r="AD47"/>
      <c r="AE47"/>
      <c r="AF47"/>
      <c r="AG47"/>
      <c r="AH47"/>
      <c r="AI47"/>
      <c r="AJ47"/>
      <c r="AK47"/>
      <c r="AL47"/>
    </row>
    <row r="48" spans="1:38">
      <c r="A48">
        <v>1924</v>
      </c>
      <c r="B48">
        <v>-0.23</v>
      </c>
      <c r="C48" s="19"/>
      <c r="D48" s="19"/>
      <c r="E48" s="26">
        <f t="shared" si="0"/>
        <v>-0.41400000000000003</v>
      </c>
      <c r="G48" s="16"/>
      <c r="H48" s="16"/>
      <c r="I48" s="25">
        <f t="shared" si="1"/>
        <v>-0.40530479421134658</v>
      </c>
      <c r="J48">
        <f t="shared" si="2"/>
        <v>104</v>
      </c>
      <c r="T48"/>
      <c r="U48"/>
      <c r="V48" s="47">
        <v>1930</v>
      </c>
      <c r="W48" s="5">
        <f t="shared" si="4"/>
        <v>-0.34199999999999997</v>
      </c>
      <c r="X48">
        <f t="shared" si="3"/>
        <v>94</v>
      </c>
      <c r="Y48" s="5"/>
      <c r="Z48" s="5"/>
      <c r="AA48"/>
      <c r="AB48"/>
      <c r="AC48"/>
      <c r="AD48"/>
      <c r="AE48"/>
      <c r="AF48"/>
      <c r="AG48"/>
      <c r="AH48"/>
      <c r="AI48"/>
    </row>
    <row r="49" spans="1:38">
      <c r="A49">
        <v>1925</v>
      </c>
      <c r="B49">
        <v>-0.2</v>
      </c>
      <c r="C49" s="19"/>
      <c r="D49" s="19"/>
      <c r="E49" s="26">
        <f t="shared" si="0"/>
        <v>-0.36</v>
      </c>
      <c r="G49" s="16"/>
      <c r="H49" s="16"/>
      <c r="I49" s="25">
        <f t="shared" si="1"/>
        <v>-0.38781474506971136</v>
      </c>
      <c r="J49">
        <f t="shared" si="2"/>
        <v>102</v>
      </c>
      <c r="M49" s="2">
        <f>M45</f>
        <v>1.7490049141633667E-2</v>
      </c>
      <c r="N49" s="5" t="s">
        <v>54</v>
      </c>
      <c r="T49"/>
      <c r="U49"/>
      <c r="V49" s="47">
        <v>1931</v>
      </c>
      <c r="W49" s="5">
        <f t="shared" si="4"/>
        <v>-0.32219999999999993</v>
      </c>
      <c r="X49">
        <f t="shared" si="3"/>
        <v>93</v>
      </c>
      <c r="Y49" s="5"/>
      <c r="Z49" s="5"/>
      <c r="AA49"/>
      <c r="AB49"/>
    </row>
    <row r="50" spans="1:38">
      <c r="A50">
        <v>1926</v>
      </c>
      <c r="B50">
        <v>-7.0000000000000007E-2</v>
      </c>
      <c r="C50" s="19"/>
      <c r="D50" s="19"/>
      <c r="E50" s="26">
        <f t="shared" si="0"/>
        <v>-0.12600000000000003</v>
      </c>
      <c r="G50" s="16"/>
      <c r="H50" s="16"/>
      <c r="I50" s="25">
        <f t="shared" si="1"/>
        <v>-0.37032469592807615</v>
      </c>
      <c r="J50">
        <f t="shared" si="2"/>
        <v>82</v>
      </c>
      <c r="M50" s="1">
        <f>M49*10</f>
        <v>0.17490049141633668</v>
      </c>
      <c r="N50" s="1" t="s">
        <v>108</v>
      </c>
      <c r="T50"/>
      <c r="U50"/>
      <c r="V50" s="47">
        <v>1932</v>
      </c>
      <c r="W50" s="5">
        <f t="shared" si="4"/>
        <v>-0.30240000000000006</v>
      </c>
      <c r="X50">
        <f t="shared" si="3"/>
        <v>92</v>
      </c>
      <c r="Y50" s="5"/>
      <c r="Z50" s="5"/>
      <c r="AA50"/>
      <c r="AB50"/>
    </row>
    <row r="51" spans="1:38">
      <c r="A51">
        <v>1927</v>
      </c>
      <c r="B51">
        <v>-0.17</v>
      </c>
      <c r="C51" s="19"/>
      <c r="D51" s="19"/>
      <c r="E51" s="26">
        <f t="shared" si="0"/>
        <v>-0.30599999999999999</v>
      </c>
      <c r="G51" s="16"/>
      <c r="H51" s="16"/>
      <c r="I51" s="25">
        <f t="shared" si="1"/>
        <v>-0.35283464678644805</v>
      </c>
      <c r="J51">
        <f t="shared" si="2"/>
        <v>100</v>
      </c>
      <c r="M51">
        <f>M49*100</f>
        <v>1.7490049141633668</v>
      </c>
      <c r="N51" s="5" t="s">
        <v>55</v>
      </c>
      <c r="T51"/>
      <c r="U51"/>
      <c r="V51" s="47">
        <v>1933</v>
      </c>
      <c r="W51" s="5">
        <f t="shared" si="4"/>
        <v>-0.30059999999999998</v>
      </c>
      <c r="X51">
        <f t="shared" si="3"/>
        <v>91</v>
      </c>
      <c r="Y51" s="5"/>
      <c r="Z51" s="5"/>
      <c r="AA51"/>
      <c r="AB51"/>
    </row>
    <row r="52" spans="1:38">
      <c r="A52">
        <v>1928</v>
      </c>
      <c r="B52">
        <v>-0.16</v>
      </c>
      <c r="C52" s="19"/>
      <c r="D52" s="19"/>
      <c r="E52" s="26">
        <f t="shared" si="0"/>
        <v>-0.28799999999999998</v>
      </c>
      <c r="G52" s="16"/>
      <c r="H52" s="16"/>
      <c r="I52" s="25">
        <f t="shared" si="1"/>
        <v>-0.33534459764481284</v>
      </c>
      <c r="J52">
        <f t="shared" si="2"/>
        <v>96</v>
      </c>
      <c r="M52" s="2">
        <f>MAX(A:A)-1901</f>
        <v>122</v>
      </c>
      <c r="N52" s="5" t="s">
        <v>56</v>
      </c>
      <c r="T52"/>
      <c r="U52"/>
      <c r="V52" s="47">
        <v>1934</v>
      </c>
      <c r="W52" s="5">
        <f t="shared" si="4"/>
        <v>-0.2772</v>
      </c>
      <c r="X52">
        <f t="shared" si="3"/>
        <v>90</v>
      </c>
      <c r="Y52" s="5"/>
      <c r="Z52" s="5"/>
      <c r="AA52"/>
      <c r="AB52"/>
    </row>
    <row r="53" spans="1:38">
      <c r="A53">
        <v>1929</v>
      </c>
      <c r="B53">
        <v>-0.32</v>
      </c>
      <c r="C53" s="19"/>
      <c r="D53" s="19"/>
      <c r="E53" s="26">
        <f t="shared" si="0"/>
        <v>-0.57599999999999996</v>
      </c>
      <c r="G53" s="16"/>
      <c r="H53" s="16"/>
      <c r="I53" s="25">
        <f t="shared" si="1"/>
        <v>-0.31785454850317763</v>
      </c>
      <c r="J53">
        <f t="shared" si="2"/>
        <v>113</v>
      </c>
      <c r="M53" s="2">
        <f>M49*M52</f>
        <v>2.1337859952793075</v>
      </c>
      <c r="N53" s="5" t="s">
        <v>57</v>
      </c>
      <c r="T53"/>
      <c r="U53"/>
      <c r="V53" s="47">
        <v>1935</v>
      </c>
      <c r="W53" s="5">
        <f t="shared" si="4"/>
        <v>-0.26819999999999999</v>
      </c>
      <c r="X53">
        <f t="shared" si="3"/>
        <v>88</v>
      </c>
      <c r="Y53" s="5"/>
      <c r="Z53" s="5"/>
      <c r="AA53"/>
      <c r="AB53"/>
    </row>
    <row r="54" spans="1:38">
      <c r="A54">
        <v>1930</v>
      </c>
      <c r="B54">
        <v>-0.11</v>
      </c>
      <c r="C54" s="19"/>
      <c r="D54" s="19"/>
      <c r="E54" s="26">
        <f t="shared" si="0"/>
        <v>-0.19800000000000001</v>
      </c>
      <c r="G54" s="16"/>
      <c r="H54" s="16"/>
      <c r="I54" s="25">
        <f t="shared" si="1"/>
        <v>-0.30036449936154241</v>
      </c>
      <c r="J54">
        <f t="shared" si="2"/>
        <v>88</v>
      </c>
      <c r="T54"/>
      <c r="U54"/>
      <c r="V54" s="47">
        <v>1936</v>
      </c>
      <c r="W54" s="5">
        <f t="shared" si="4"/>
        <v>-0.27539999999999998</v>
      </c>
      <c r="X54">
        <f t="shared" si="3"/>
        <v>89</v>
      </c>
      <c r="Y54" s="5"/>
      <c r="Z54" s="5"/>
      <c r="AA54"/>
      <c r="AB54"/>
    </row>
    <row r="55" spans="1:38">
      <c r="A55">
        <v>1931</v>
      </c>
      <c r="B55">
        <v>-0.05</v>
      </c>
      <c r="C55" s="19"/>
      <c r="D55" s="19"/>
      <c r="E55" s="26">
        <f t="shared" si="0"/>
        <v>-0.09</v>
      </c>
      <c r="G55" s="16"/>
      <c r="H55" s="16"/>
      <c r="I55" s="25">
        <f t="shared" si="1"/>
        <v>-0.28287445021991431</v>
      </c>
      <c r="J55">
        <f t="shared" si="2"/>
        <v>76</v>
      </c>
      <c r="T55"/>
      <c r="U55"/>
      <c r="V55" s="47">
        <v>1937</v>
      </c>
      <c r="W55" s="5">
        <f t="shared" si="4"/>
        <v>-0.24659999999999993</v>
      </c>
      <c r="X55">
        <f t="shared" si="3"/>
        <v>87</v>
      </c>
      <c r="Y55" s="5"/>
      <c r="Z55" s="5"/>
      <c r="AA55"/>
      <c r="AB55"/>
    </row>
    <row r="56" spans="1:38">
      <c r="A56">
        <v>1932</v>
      </c>
      <c r="B56">
        <v>-0.12</v>
      </c>
      <c r="C56" s="19"/>
      <c r="D56" s="19"/>
      <c r="E56" s="26">
        <f t="shared" si="0"/>
        <v>-0.21600000000000003</v>
      </c>
      <c r="G56" s="16"/>
      <c r="H56" s="16"/>
      <c r="I56" s="25">
        <f t="shared" si="1"/>
        <v>-0.2653844010782791</v>
      </c>
      <c r="J56">
        <f t="shared" si="2"/>
        <v>91</v>
      </c>
      <c r="L56" s="1" t="s">
        <v>122</v>
      </c>
      <c r="T56"/>
      <c r="U56"/>
      <c r="V56" s="47">
        <v>1938</v>
      </c>
      <c r="W56" s="5">
        <f t="shared" si="4"/>
        <v>-0.21600000000000003</v>
      </c>
      <c r="X56">
        <f t="shared" si="3"/>
        <v>86</v>
      </c>
      <c r="Y56" s="5"/>
      <c r="Z56" s="5"/>
      <c r="AA56"/>
      <c r="AB56"/>
      <c r="AD56" t="s">
        <v>37</v>
      </c>
      <c r="AE56"/>
      <c r="AF56"/>
      <c r="AG56"/>
      <c r="AH56"/>
      <c r="AI56"/>
      <c r="AJ56"/>
      <c r="AK56"/>
      <c r="AL56"/>
    </row>
    <row r="57" spans="1:38" ht="13.5" thickBot="1">
      <c r="A57">
        <v>1933</v>
      </c>
      <c r="B57">
        <v>-0.24</v>
      </c>
      <c r="C57" s="19"/>
      <c r="D57" s="19"/>
      <c r="E57" s="26">
        <f t="shared" si="0"/>
        <v>-0.43200000000000005</v>
      </c>
      <c r="G57" s="16"/>
      <c r="H57" s="16"/>
      <c r="I57" s="25">
        <f t="shared" ref="I57:I88" si="5">$M$45*A57+$M$44</f>
        <v>-0.24789435193664389</v>
      </c>
      <c r="J57">
        <f t="shared" si="2"/>
        <v>108</v>
      </c>
      <c r="L57" t="s">
        <v>37</v>
      </c>
      <c r="T57"/>
      <c r="U57"/>
      <c r="V57" s="47">
        <v>1939</v>
      </c>
      <c r="W57" s="5">
        <f t="shared" si="4"/>
        <v>-0.15479999999999999</v>
      </c>
      <c r="X57">
        <f t="shared" si="3"/>
        <v>85</v>
      </c>
      <c r="Y57" s="5"/>
      <c r="Z57" s="5"/>
      <c r="AA57"/>
      <c r="AB57"/>
      <c r="AC57"/>
      <c r="AD57"/>
      <c r="AE57"/>
      <c r="AF57"/>
      <c r="AG57"/>
      <c r="AH57"/>
      <c r="AI57"/>
      <c r="AJ57"/>
      <c r="AK57"/>
      <c r="AL57"/>
    </row>
    <row r="58" spans="1:38" ht="13.5" thickBot="1">
      <c r="A58">
        <v>1934</v>
      </c>
      <c r="B58">
        <v>-0.1</v>
      </c>
      <c r="C58" s="19"/>
      <c r="D58" s="19"/>
      <c r="E58" s="26">
        <f t="shared" si="0"/>
        <v>-0.18</v>
      </c>
      <c r="G58" s="16"/>
      <c r="H58" s="16"/>
      <c r="I58" s="25">
        <f t="shared" si="5"/>
        <v>-0.23040430279500868</v>
      </c>
      <c r="J58">
        <f t="shared" si="2"/>
        <v>87</v>
      </c>
      <c r="T58"/>
      <c r="U58" s="20"/>
      <c r="V58" s="47">
        <v>1940</v>
      </c>
      <c r="W58" s="5">
        <f t="shared" si="4"/>
        <v>-0.10800000000000001</v>
      </c>
      <c r="X58">
        <f t="shared" si="3"/>
        <v>84</v>
      </c>
      <c r="Y58" s="5"/>
      <c r="Z58" s="5"/>
      <c r="AA58"/>
      <c r="AB58"/>
      <c r="AC58"/>
      <c r="AD58" s="52" t="s">
        <v>5</v>
      </c>
      <c r="AE58" s="52"/>
      <c r="AF58"/>
      <c r="AG58"/>
      <c r="AH58"/>
      <c r="AI58"/>
      <c r="AJ58"/>
      <c r="AK58"/>
      <c r="AL58"/>
    </row>
    <row r="59" spans="1:38">
      <c r="A59">
        <v>1935</v>
      </c>
      <c r="B59">
        <v>-0.15</v>
      </c>
      <c r="C59" s="19"/>
      <c r="D59" s="19"/>
      <c r="E59" s="26">
        <f t="shared" si="0"/>
        <v>-0.26999999999999996</v>
      </c>
      <c r="G59" s="16"/>
      <c r="H59" s="16"/>
      <c r="I59" s="25">
        <f t="shared" si="5"/>
        <v>-0.21291425365337346</v>
      </c>
      <c r="J59">
        <f t="shared" si="2"/>
        <v>95</v>
      </c>
      <c r="L59" s="52" t="s">
        <v>5</v>
      </c>
      <c r="M59" s="52"/>
      <c r="T59"/>
      <c r="U59"/>
      <c r="V59" s="47">
        <v>1941</v>
      </c>
      <c r="W59" s="5">
        <f t="shared" si="4"/>
        <v>-5.7599999999999998E-2</v>
      </c>
      <c r="X59">
        <f t="shared" si="3"/>
        <v>80</v>
      </c>
      <c r="Y59" s="5"/>
      <c r="Z59" s="5"/>
      <c r="AA59" s="20"/>
      <c r="AB59" s="20"/>
      <c r="AC59"/>
      <c r="AD59" t="s">
        <v>6</v>
      </c>
      <c r="AE59">
        <v>0.9290687581472562</v>
      </c>
      <c r="AF59"/>
      <c r="AG59"/>
      <c r="AH59"/>
      <c r="AI59"/>
      <c r="AJ59"/>
      <c r="AK59"/>
      <c r="AL59"/>
    </row>
    <row r="60" spans="1:38">
      <c r="A60">
        <v>1936</v>
      </c>
      <c r="B60">
        <v>-0.11</v>
      </c>
      <c r="C60" s="19"/>
      <c r="D60" s="19"/>
      <c r="E60" s="26">
        <f t="shared" si="0"/>
        <v>-0.19800000000000001</v>
      </c>
      <c r="G60" s="16"/>
      <c r="H60" s="16"/>
      <c r="I60" s="25">
        <f t="shared" si="5"/>
        <v>-0.19542420451174536</v>
      </c>
      <c r="J60">
        <f t="shared" si="2"/>
        <v>88</v>
      </c>
      <c r="L60" t="s">
        <v>6</v>
      </c>
      <c r="M60">
        <v>0.9290687581472562</v>
      </c>
      <c r="T60"/>
      <c r="U60"/>
      <c r="V60" s="47">
        <v>1942</v>
      </c>
      <c r="W60" s="5">
        <f t="shared" ref="W60:W91" si="6">AVERAGE(E57:E66)</f>
        <v>-1.9800000000000002E-2</v>
      </c>
      <c r="X60">
        <f t="shared" si="3"/>
        <v>75</v>
      </c>
      <c r="Y60" s="5"/>
      <c r="Z60" s="5"/>
      <c r="AA60"/>
      <c r="AB60"/>
      <c r="AC60"/>
      <c r="AD60" t="s">
        <v>7</v>
      </c>
      <c r="AE60">
        <v>0.86316875736528487</v>
      </c>
      <c r="AF60"/>
      <c r="AG60"/>
      <c r="AH60"/>
      <c r="AI60"/>
      <c r="AJ60"/>
      <c r="AK60"/>
      <c r="AL60"/>
    </row>
    <row r="61" spans="1:38">
      <c r="A61">
        <v>1937</v>
      </c>
      <c r="B61">
        <v>-0.01</v>
      </c>
      <c r="C61" s="19"/>
      <c r="D61" s="19"/>
      <c r="E61" s="26">
        <f t="shared" si="0"/>
        <v>-1.7999999999999999E-2</v>
      </c>
      <c r="G61" s="16"/>
      <c r="H61" s="16"/>
      <c r="I61" s="25">
        <f t="shared" si="5"/>
        <v>-0.17793415537011015</v>
      </c>
      <c r="J61">
        <f t="shared" si="2"/>
        <v>72</v>
      </c>
      <c r="L61" t="s">
        <v>7</v>
      </c>
      <c r="M61">
        <v>0.86316875736528487</v>
      </c>
      <c r="T61"/>
      <c r="U61"/>
      <c r="V61" s="47">
        <v>1943</v>
      </c>
      <c r="W61" s="5">
        <f t="shared" si="6"/>
        <v>3.7800000000000014E-2</v>
      </c>
      <c r="X61">
        <f t="shared" si="3"/>
        <v>57</v>
      </c>
      <c r="Y61" s="5"/>
      <c r="Z61" s="5"/>
      <c r="AA61"/>
      <c r="AB61"/>
      <c r="AC61"/>
      <c r="AD61" t="s">
        <v>8</v>
      </c>
      <c r="AE61">
        <v>0.85998663544354736</v>
      </c>
      <c r="AF61"/>
      <c r="AG61"/>
      <c r="AH61"/>
      <c r="AI61"/>
      <c r="AJ61"/>
      <c r="AK61"/>
      <c r="AL61"/>
    </row>
    <row r="62" spans="1:38">
      <c r="A62">
        <v>1938</v>
      </c>
      <c r="B62">
        <v>0.01</v>
      </c>
      <c r="C62" s="19"/>
      <c r="D62" s="19"/>
      <c r="E62" s="26">
        <f t="shared" si="0"/>
        <v>1.7999999999999999E-2</v>
      </c>
      <c r="G62" s="16"/>
      <c r="H62" s="16"/>
      <c r="I62" s="25">
        <f t="shared" si="5"/>
        <v>-0.16044410622847494</v>
      </c>
      <c r="J62">
        <f t="shared" si="2"/>
        <v>67</v>
      </c>
      <c r="L62" t="s">
        <v>8</v>
      </c>
      <c r="M62">
        <v>0.85998663544354736</v>
      </c>
      <c r="T62"/>
      <c r="U62"/>
      <c r="V62" s="47">
        <v>1944</v>
      </c>
      <c r="W62" s="5">
        <f t="shared" si="6"/>
        <v>9.9000000000000005E-2</v>
      </c>
      <c r="X62">
        <f t="shared" si="3"/>
        <v>51</v>
      </c>
      <c r="Y62" s="5"/>
      <c r="Z62" s="5"/>
      <c r="AA62"/>
      <c r="AB62"/>
      <c r="AC62"/>
      <c r="AD62" t="s">
        <v>9</v>
      </c>
      <c r="AE62">
        <v>0.1785244021058639</v>
      </c>
      <c r="AF62"/>
      <c r="AG62"/>
      <c r="AH62"/>
      <c r="AI62"/>
      <c r="AJ62"/>
      <c r="AK62"/>
      <c r="AL62"/>
    </row>
    <row r="63" spans="1:38" ht="13.5" thickBot="1">
      <c r="A63">
        <v>1939</v>
      </c>
      <c r="B63">
        <v>0.02</v>
      </c>
      <c r="C63" s="19"/>
      <c r="D63" s="19"/>
      <c r="E63" s="26">
        <f t="shared" si="0"/>
        <v>3.5999999999999997E-2</v>
      </c>
      <c r="G63" s="16"/>
      <c r="H63" s="16"/>
      <c r="I63" s="25">
        <f t="shared" si="5"/>
        <v>-0.14295405708683973</v>
      </c>
      <c r="J63">
        <f t="shared" si="2"/>
        <v>66</v>
      </c>
      <c r="L63" t="s">
        <v>9</v>
      </c>
      <c r="M63">
        <v>0.1785244021058639</v>
      </c>
      <c r="T63"/>
      <c r="U63"/>
      <c r="V63" s="47">
        <v>1945</v>
      </c>
      <c r="W63" s="5">
        <f t="shared" si="6"/>
        <v>0.153</v>
      </c>
      <c r="X63">
        <f t="shared" si="3"/>
        <v>47</v>
      </c>
      <c r="Y63" s="5"/>
      <c r="Z63" s="5"/>
      <c r="AA63"/>
      <c r="AB63"/>
      <c r="AC63"/>
      <c r="AD63" s="8" t="s">
        <v>10</v>
      </c>
      <c r="AE63" s="8">
        <v>45</v>
      </c>
      <c r="AF63"/>
      <c r="AG63"/>
      <c r="AH63"/>
      <c r="AI63"/>
      <c r="AJ63"/>
      <c r="AK63"/>
      <c r="AL63"/>
    </row>
    <row r="64" spans="1:38" ht="13.5" thickBot="1">
      <c r="A64">
        <v>1940</v>
      </c>
      <c r="B64">
        <v>0.15</v>
      </c>
      <c r="C64" s="19"/>
      <c r="D64" s="19"/>
      <c r="E64" s="26">
        <f t="shared" si="0"/>
        <v>0.26999999999999996</v>
      </c>
      <c r="G64" s="16"/>
      <c r="H64" s="16"/>
      <c r="I64" s="25">
        <f t="shared" si="5"/>
        <v>-0.12546400794521162</v>
      </c>
      <c r="J64">
        <f t="shared" si="2"/>
        <v>50</v>
      </c>
      <c r="L64" s="8" t="s">
        <v>10</v>
      </c>
      <c r="M64" s="8">
        <v>45</v>
      </c>
      <c r="T64"/>
      <c r="U64"/>
      <c r="V64" s="47">
        <v>1946</v>
      </c>
      <c r="W64" s="5">
        <f t="shared" si="6"/>
        <v>0.16559999999999997</v>
      </c>
      <c r="X64">
        <f t="shared" si="3"/>
        <v>45</v>
      </c>
      <c r="Y64" s="5"/>
      <c r="Z64" s="5"/>
      <c r="AA64"/>
      <c r="AB64"/>
      <c r="AC64"/>
      <c r="AD64"/>
      <c r="AE64"/>
      <c r="AF64"/>
      <c r="AG64"/>
      <c r="AH64"/>
      <c r="AI64"/>
      <c r="AJ64"/>
      <c r="AK64"/>
      <c r="AL64"/>
    </row>
    <row r="65" spans="1:38" ht="13.5" thickBot="1">
      <c r="A65">
        <v>1941</v>
      </c>
      <c r="B65">
        <v>0.23</v>
      </c>
      <c r="C65" s="19"/>
      <c r="D65" s="19"/>
      <c r="E65" s="26">
        <f t="shared" si="0"/>
        <v>0.41400000000000003</v>
      </c>
      <c r="G65" s="16"/>
      <c r="H65" s="16"/>
      <c r="I65" s="25">
        <f t="shared" si="5"/>
        <v>-0.10797395880357641</v>
      </c>
      <c r="J65">
        <f t="shared" si="2"/>
        <v>42</v>
      </c>
      <c r="T65"/>
      <c r="U65"/>
      <c r="V65" s="47">
        <v>1947</v>
      </c>
      <c r="W65" s="5">
        <f t="shared" si="6"/>
        <v>0.16739999999999999</v>
      </c>
      <c r="X65">
        <f t="shared" si="3"/>
        <v>44</v>
      </c>
      <c r="Y65" s="5"/>
      <c r="Z65" s="5"/>
      <c r="AA65"/>
      <c r="AB65"/>
      <c r="AC65"/>
      <c r="AD65" t="s">
        <v>11</v>
      </c>
      <c r="AE65"/>
      <c r="AF65"/>
      <c r="AG65"/>
      <c r="AH65"/>
      <c r="AI65"/>
      <c r="AJ65"/>
      <c r="AK65"/>
      <c r="AL65"/>
    </row>
    <row r="66" spans="1:38" ht="13.5" thickBot="1">
      <c r="A66">
        <v>1942</v>
      </c>
      <c r="B66">
        <v>0.09</v>
      </c>
      <c r="C66" s="19"/>
      <c r="D66" s="19"/>
      <c r="E66" s="26">
        <f t="shared" si="0"/>
        <v>0.16199999999999998</v>
      </c>
      <c r="G66" s="16"/>
      <c r="H66" s="16"/>
      <c r="I66" s="25">
        <f t="shared" si="5"/>
        <v>-9.0483909661941198E-2</v>
      </c>
      <c r="J66">
        <f t="shared" si="2"/>
        <v>55</v>
      </c>
      <c r="L66" t="s">
        <v>11</v>
      </c>
      <c r="T66"/>
      <c r="U66" s="21"/>
      <c r="V66" s="47">
        <v>1948</v>
      </c>
      <c r="W66" s="5">
        <f t="shared" si="6"/>
        <v>0.15299999999999997</v>
      </c>
      <c r="X66">
        <f t="shared" si="3"/>
        <v>48</v>
      </c>
      <c r="Y66" s="5"/>
      <c r="Z66" s="5"/>
      <c r="AA66"/>
      <c r="AB66"/>
      <c r="AC66"/>
      <c r="AD66" s="51"/>
      <c r="AE66" s="51" t="s">
        <v>16</v>
      </c>
      <c r="AF66" s="51" t="s">
        <v>17</v>
      </c>
      <c r="AG66" s="51" t="s">
        <v>18</v>
      </c>
      <c r="AH66" s="51" t="s">
        <v>19</v>
      </c>
      <c r="AI66" s="51" t="s">
        <v>20</v>
      </c>
      <c r="AJ66"/>
      <c r="AK66"/>
      <c r="AL66"/>
    </row>
    <row r="67" spans="1:38">
      <c r="A67">
        <v>1943</v>
      </c>
      <c r="B67">
        <v>0.08</v>
      </c>
      <c r="C67" s="19"/>
      <c r="D67" s="19"/>
      <c r="E67" s="26">
        <f t="shared" si="0"/>
        <v>0.14399999999999999</v>
      </c>
      <c r="G67" s="16"/>
      <c r="H67" s="16"/>
      <c r="I67" s="25">
        <f t="shared" si="5"/>
        <v>-7.2993860520305986E-2</v>
      </c>
      <c r="J67">
        <f t="shared" si="2"/>
        <v>57</v>
      </c>
      <c r="L67" s="51"/>
      <c r="M67" s="51" t="s">
        <v>16</v>
      </c>
      <c r="N67" s="51" t="s">
        <v>17</v>
      </c>
      <c r="O67" s="51" t="s">
        <v>18</v>
      </c>
      <c r="P67" s="51" t="s">
        <v>19</v>
      </c>
      <c r="Q67" s="51" t="s">
        <v>20</v>
      </c>
      <c r="T67"/>
      <c r="U67"/>
      <c r="V67" s="47">
        <v>1949</v>
      </c>
      <c r="W67" s="5">
        <f t="shared" si="6"/>
        <v>0.13859999999999997</v>
      </c>
      <c r="X67">
        <f t="shared" si="3"/>
        <v>49</v>
      </c>
      <c r="Y67" s="5"/>
      <c r="Z67" s="5"/>
      <c r="AA67" s="21"/>
      <c r="AB67" s="21"/>
      <c r="AC67" s="21"/>
      <c r="AD67" t="s">
        <v>12</v>
      </c>
      <c r="AE67">
        <v>1</v>
      </c>
      <c r="AF67">
        <v>8.6451806276679832</v>
      </c>
      <c r="AG67">
        <v>8.6451806276679832</v>
      </c>
      <c r="AH67">
        <v>271.25571508396587</v>
      </c>
      <c r="AI67">
        <v>3.4761559959994111E-20</v>
      </c>
      <c r="AJ67"/>
      <c r="AK67"/>
      <c r="AL67"/>
    </row>
    <row r="68" spans="1:38">
      <c r="A68">
        <v>1944</v>
      </c>
      <c r="B68">
        <v>0.24</v>
      </c>
      <c r="C68" s="19"/>
      <c r="D68" s="19"/>
      <c r="E68" s="26">
        <f t="shared" ref="E68:E131" si="7">B68*9/5</f>
        <v>0.43200000000000005</v>
      </c>
      <c r="G68" s="16"/>
      <c r="H68" s="16"/>
      <c r="I68" s="25">
        <f t="shared" si="5"/>
        <v>-5.5503811378670775E-2</v>
      </c>
      <c r="J68">
        <f t="shared" si="2"/>
        <v>40</v>
      </c>
      <c r="L68" t="s">
        <v>12</v>
      </c>
      <c r="M68">
        <v>1</v>
      </c>
      <c r="N68">
        <v>8.6451806276679832</v>
      </c>
      <c r="O68">
        <v>8.6451806276679832</v>
      </c>
      <c r="P68">
        <v>271.25571508396587</v>
      </c>
      <c r="Q68">
        <v>3.4761559959994111E-20</v>
      </c>
      <c r="T68"/>
      <c r="U68"/>
      <c r="V68" s="47">
        <v>1950</v>
      </c>
      <c r="W68" s="5">
        <f t="shared" si="6"/>
        <v>8.8199999999999987E-2</v>
      </c>
      <c r="X68">
        <f t="shared" si="3"/>
        <v>53</v>
      </c>
      <c r="Y68" s="5"/>
      <c r="Z68" s="5"/>
      <c r="AA68"/>
      <c r="AB68"/>
      <c r="AC68"/>
      <c r="AD68" t="s">
        <v>13</v>
      </c>
      <c r="AE68">
        <v>43</v>
      </c>
      <c r="AF68">
        <v>1.370451372332016</v>
      </c>
      <c r="AG68">
        <v>3.1870962147256182E-2</v>
      </c>
      <c r="AH68"/>
      <c r="AI68"/>
      <c r="AJ68"/>
      <c r="AK68"/>
      <c r="AL68"/>
    </row>
    <row r="69" spans="1:38" ht="13.5" thickBot="1">
      <c r="A69">
        <v>1945</v>
      </c>
      <c r="B69">
        <v>0.15</v>
      </c>
      <c r="C69" s="19"/>
      <c r="D69" s="19"/>
      <c r="E69" s="26">
        <f t="shared" si="7"/>
        <v>0.26999999999999996</v>
      </c>
      <c r="G69" s="16"/>
      <c r="H69" s="16"/>
      <c r="I69" s="25">
        <f t="shared" si="5"/>
        <v>-3.801376223704267E-2</v>
      </c>
      <c r="J69">
        <f t="shared" si="2"/>
        <v>50</v>
      </c>
      <c r="L69" t="s">
        <v>13</v>
      </c>
      <c r="M69">
        <v>43</v>
      </c>
      <c r="N69">
        <v>1.370451372332016</v>
      </c>
      <c r="O69">
        <v>3.1870962147256182E-2</v>
      </c>
      <c r="T69"/>
      <c r="U69"/>
      <c r="V69" s="47">
        <v>1951</v>
      </c>
      <c r="W69" s="5">
        <f t="shared" si="6"/>
        <v>4.1400000000000006E-2</v>
      </c>
      <c r="X69">
        <f t="shared" si="3"/>
        <v>55</v>
      </c>
      <c r="Y69" s="5"/>
      <c r="Z69" s="5"/>
      <c r="AA69"/>
      <c r="AB69"/>
      <c r="AC69"/>
      <c r="AD69" s="8" t="s">
        <v>14</v>
      </c>
      <c r="AE69" s="8">
        <v>44</v>
      </c>
      <c r="AF69" s="8">
        <v>10.015632</v>
      </c>
      <c r="AG69" s="8"/>
      <c r="AH69" s="8"/>
      <c r="AI69" s="8"/>
      <c r="AJ69"/>
      <c r="AK69"/>
      <c r="AL69"/>
    </row>
    <row r="70" spans="1:38" ht="13.5" thickBot="1">
      <c r="A70">
        <v>1946</v>
      </c>
      <c r="B70">
        <v>-0.04</v>
      </c>
      <c r="C70" s="19"/>
      <c r="D70" s="19"/>
      <c r="E70" s="26">
        <f t="shared" si="7"/>
        <v>-7.1999999999999995E-2</v>
      </c>
      <c r="G70" s="16"/>
      <c r="H70" s="16"/>
      <c r="I70" s="25">
        <f t="shared" si="5"/>
        <v>-2.0523713095407459E-2</v>
      </c>
      <c r="J70">
        <f t="shared" si="2"/>
        <v>75</v>
      </c>
      <c r="L70" s="8" t="s">
        <v>14</v>
      </c>
      <c r="M70" s="8">
        <v>44</v>
      </c>
      <c r="N70" s="8">
        <v>10.015632</v>
      </c>
      <c r="O70" s="8"/>
      <c r="P70" s="8"/>
      <c r="Q70" s="8"/>
      <c r="T70"/>
      <c r="U70"/>
      <c r="V70" s="47">
        <v>1952</v>
      </c>
      <c r="W70" s="5">
        <f t="shared" si="6"/>
        <v>3.4200000000000022E-2</v>
      </c>
      <c r="X70">
        <f t="shared" si="3"/>
        <v>60</v>
      </c>
      <c r="Y70" s="5"/>
      <c r="Z70" s="5"/>
      <c r="AA70"/>
      <c r="AB70"/>
      <c r="AC70"/>
      <c r="AD70"/>
      <c r="AE70"/>
      <c r="AF70"/>
      <c r="AG70"/>
      <c r="AH70"/>
      <c r="AI70"/>
      <c r="AJ70"/>
      <c r="AK70"/>
      <c r="AL70"/>
    </row>
    <row r="71" spans="1:38" ht="13.5" thickBot="1">
      <c r="A71">
        <v>1947</v>
      </c>
      <c r="B71">
        <v>0</v>
      </c>
      <c r="C71" s="19"/>
      <c r="D71" s="19"/>
      <c r="E71" s="26">
        <f t="shared" si="7"/>
        <v>0</v>
      </c>
      <c r="G71" s="16"/>
      <c r="H71" s="16"/>
      <c r="I71" s="25">
        <f t="shared" si="5"/>
        <v>-3.0336639537722476E-3</v>
      </c>
      <c r="J71">
        <f t="shared" si="2"/>
        <v>71</v>
      </c>
      <c r="T71"/>
      <c r="U71" s="21"/>
      <c r="V71" s="47">
        <v>1953</v>
      </c>
      <c r="W71" s="5">
        <f t="shared" si="6"/>
        <v>3.78E-2</v>
      </c>
      <c r="X71">
        <f t="shared" si="3"/>
        <v>59</v>
      </c>
      <c r="Y71" s="5"/>
      <c r="Z71" s="5"/>
      <c r="AA71"/>
      <c r="AB71"/>
      <c r="AC71"/>
      <c r="AD71" s="51"/>
      <c r="AE71" s="51" t="s">
        <v>21</v>
      </c>
      <c r="AF71" s="51" t="s">
        <v>9</v>
      </c>
      <c r="AG71" s="51" t="s">
        <v>22</v>
      </c>
      <c r="AH71" s="51" t="s">
        <v>23</v>
      </c>
      <c r="AI71" s="51" t="s">
        <v>24</v>
      </c>
      <c r="AJ71" s="51" t="s">
        <v>25</v>
      </c>
      <c r="AK71" s="51" t="s">
        <v>26</v>
      </c>
      <c r="AL71" s="51" t="s">
        <v>27</v>
      </c>
    </row>
    <row r="72" spans="1:38">
      <c r="A72">
        <v>1948</v>
      </c>
      <c r="B72">
        <v>-7.0000000000000007E-2</v>
      </c>
      <c r="C72" s="19"/>
      <c r="D72" s="19"/>
      <c r="E72" s="26">
        <f t="shared" si="7"/>
        <v>-0.12600000000000003</v>
      </c>
      <c r="G72" s="16"/>
      <c r="H72" s="16"/>
      <c r="I72" s="25">
        <f t="shared" si="5"/>
        <v>1.4456385187862963E-2</v>
      </c>
      <c r="J72">
        <f t="shared" si="2"/>
        <v>82</v>
      </c>
      <c r="L72" s="51"/>
      <c r="M72" s="51" t="s">
        <v>21</v>
      </c>
      <c r="N72" s="51" t="s">
        <v>9</v>
      </c>
      <c r="O72" s="51" t="s">
        <v>22</v>
      </c>
      <c r="P72" s="51" t="s">
        <v>23</v>
      </c>
      <c r="Q72" s="51" t="s">
        <v>24</v>
      </c>
      <c r="R72" s="51" t="s">
        <v>25</v>
      </c>
      <c r="S72" s="51" t="s">
        <v>26</v>
      </c>
      <c r="T72" s="51" t="s">
        <v>27</v>
      </c>
      <c r="U72"/>
      <c r="V72" s="47">
        <v>1954</v>
      </c>
      <c r="W72" s="5">
        <f t="shared" si="6"/>
        <v>-2.1600000000000005E-2</v>
      </c>
      <c r="X72">
        <f t="shared" si="3"/>
        <v>77</v>
      </c>
      <c r="Y72" s="5"/>
      <c r="Z72" s="5"/>
      <c r="AA72" s="21"/>
      <c r="AB72" s="21"/>
      <c r="AC72" s="21"/>
      <c r="AD72" t="s">
        <v>15</v>
      </c>
      <c r="AE72">
        <v>-66.526563636363576</v>
      </c>
      <c r="AF72">
        <v>4.1004633543489923</v>
      </c>
      <c r="AG72">
        <v>-16.224157585948145</v>
      </c>
      <c r="AH72">
        <v>6.0774997716290671E-20</v>
      </c>
      <c r="AI72">
        <v>-74.795936096298746</v>
      </c>
      <c r="AJ72">
        <v>-58.257191176428407</v>
      </c>
      <c r="AK72">
        <v>-74.795936096298746</v>
      </c>
      <c r="AL72">
        <v>-58.257191176428407</v>
      </c>
    </row>
    <row r="73" spans="1:38" ht="13.5" thickBot="1">
      <c r="A73">
        <v>1949</v>
      </c>
      <c r="B73">
        <v>-0.06</v>
      </c>
      <c r="C73" s="19"/>
      <c r="D73" s="19"/>
      <c r="E73" s="26">
        <f t="shared" si="7"/>
        <v>-0.10800000000000001</v>
      </c>
      <c r="G73" s="16"/>
      <c r="H73" s="16"/>
      <c r="I73" s="25">
        <f t="shared" si="5"/>
        <v>3.1946434329498175E-2</v>
      </c>
      <c r="J73">
        <f t="shared" si="2"/>
        <v>80</v>
      </c>
      <c r="L73" t="s">
        <v>15</v>
      </c>
      <c r="M73">
        <v>-66.526563636363576</v>
      </c>
      <c r="N73">
        <v>4.1004633543489923</v>
      </c>
      <c r="O73">
        <v>-16.224157585948145</v>
      </c>
      <c r="P73">
        <v>6.0774997716290671E-20</v>
      </c>
      <c r="Q73">
        <v>-74.795936096298746</v>
      </c>
      <c r="R73">
        <v>-58.257191176428407</v>
      </c>
      <c r="S73">
        <v>-74.795936096298746</v>
      </c>
      <c r="T73">
        <v>-58.257191176428407</v>
      </c>
      <c r="U73"/>
      <c r="V73" s="47">
        <v>1955</v>
      </c>
      <c r="W73" s="5">
        <f t="shared" si="6"/>
        <v>-7.0200000000000012E-2</v>
      </c>
      <c r="X73">
        <f t="shared" si="3"/>
        <v>81</v>
      </c>
      <c r="Y73" s="5"/>
      <c r="Z73" s="5"/>
      <c r="AA73"/>
      <c r="AB73"/>
      <c r="AC73"/>
      <c r="AD73" s="8" t="s">
        <v>28</v>
      </c>
      <c r="AE73" s="8">
        <v>3.3749407114624479E-2</v>
      </c>
      <c r="AF73" s="8">
        <v>2.0491639140571621E-3</v>
      </c>
      <c r="AG73" s="8">
        <v>16.469842594389462</v>
      </c>
      <c r="AH73" s="8">
        <v>3.4761559959995104E-20</v>
      </c>
      <c r="AI73" s="8">
        <v>2.9616874234206243E-2</v>
      </c>
      <c r="AJ73" s="8">
        <v>3.7881939995042718E-2</v>
      </c>
      <c r="AK73" s="8">
        <v>2.9616874234206243E-2</v>
      </c>
      <c r="AL73" s="8">
        <v>3.7881939995042718E-2</v>
      </c>
    </row>
    <row r="74" spans="1:38" ht="13.5" thickBot="1">
      <c r="A74">
        <v>1950</v>
      </c>
      <c r="B74">
        <v>-0.13</v>
      </c>
      <c r="C74" s="19"/>
      <c r="D74" s="19"/>
      <c r="E74" s="26">
        <f t="shared" si="7"/>
        <v>-0.23399999999999999</v>
      </c>
      <c r="G74" s="16"/>
      <c r="H74" s="16"/>
      <c r="I74" s="25">
        <f t="shared" si="5"/>
        <v>4.943648347112628E-2</v>
      </c>
      <c r="J74">
        <f t="shared" si="2"/>
        <v>93</v>
      </c>
      <c r="L74" s="8" t="s">
        <v>28</v>
      </c>
      <c r="M74" s="8">
        <v>3.3749407114624479E-2</v>
      </c>
      <c r="N74" s="8">
        <v>2.0491639140571621E-3</v>
      </c>
      <c r="O74" s="8">
        <v>16.469842594389462</v>
      </c>
      <c r="P74" s="8">
        <v>3.4761559959995104E-20</v>
      </c>
      <c r="Q74" s="8">
        <v>2.9616874234206243E-2</v>
      </c>
      <c r="R74" s="8">
        <v>3.7881939995042718E-2</v>
      </c>
      <c r="S74" s="8">
        <v>2.9616874234206243E-2</v>
      </c>
      <c r="T74" s="8">
        <v>3.7881939995042718E-2</v>
      </c>
      <c r="U74"/>
      <c r="V74" s="47">
        <v>1956</v>
      </c>
      <c r="W74" s="5">
        <f t="shared" si="6"/>
        <v>-9.180000000000002E-2</v>
      </c>
      <c r="X74">
        <f t="shared" si="3"/>
        <v>83</v>
      </c>
      <c r="Y74" s="5"/>
      <c r="Z74" s="5"/>
      <c r="AA74"/>
      <c r="AB74"/>
      <c r="AC74"/>
      <c r="AD74"/>
      <c r="AE74"/>
      <c r="AF74"/>
      <c r="AG74"/>
      <c r="AH74"/>
      <c r="AI74"/>
      <c r="AJ74"/>
      <c r="AK74"/>
      <c r="AL74"/>
    </row>
    <row r="75" spans="1:38">
      <c r="A75">
        <v>1951</v>
      </c>
      <c r="B75">
        <v>-0.03</v>
      </c>
      <c r="C75" s="19"/>
      <c r="D75" s="19"/>
      <c r="E75" s="26">
        <f t="shared" si="7"/>
        <v>-5.4000000000000006E-2</v>
      </c>
      <c r="G75" s="16"/>
      <c r="H75" s="16"/>
      <c r="I75" s="25">
        <f t="shared" si="5"/>
        <v>6.6926532612761491E-2</v>
      </c>
      <c r="J75">
        <f t="shared" si="2"/>
        <v>73</v>
      </c>
      <c r="T75"/>
      <c r="U75"/>
      <c r="V75" s="47">
        <v>1957</v>
      </c>
      <c r="W75" s="5">
        <f t="shared" si="6"/>
        <v>-8.1000000000000016E-2</v>
      </c>
      <c r="X75">
        <f t="shared" si="3"/>
        <v>82</v>
      </c>
      <c r="Y75" s="5"/>
      <c r="Z75" s="5"/>
      <c r="AA75"/>
      <c r="AB75"/>
      <c r="AC75"/>
      <c r="AD75"/>
      <c r="AE75"/>
      <c r="AF75"/>
      <c r="AG75"/>
      <c r="AH75"/>
      <c r="AI75"/>
      <c r="AJ75"/>
      <c r="AK75"/>
      <c r="AL75"/>
    </row>
    <row r="76" spans="1:38">
      <c r="A76">
        <v>1952</v>
      </c>
      <c r="B76">
        <v>0.05</v>
      </c>
      <c r="C76" s="19"/>
      <c r="D76" s="19"/>
      <c r="E76" s="26">
        <f t="shared" si="7"/>
        <v>0.09</v>
      </c>
      <c r="G76" s="16"/>
      <c r="H76" s="16"/>
      <c r="I76" s="25">
        <f t="shared" si="5"/>
        <v>8.4416581754396702E-2</v>
      </c>
      <c r="J76">
        <f t="shared" si="2"/>
        <v>63</v>
      </c>
      <c r="T76"/>
      <c r="U76"/>
      <c r="V76" s="47">
        <v>1958</v>
      </c>
      <c r="W76" s="5">
        <f t="shared" si="6"/>
        <v>-5.2200000000000003E-2</v>
      </c>
      <c r="X76">
        <f t="shared" si="3"/>
        <v>79</v>
      </c>
      <c r="Y76" s="5"/>
      <c r="Z76" s="5"/>
      <c r="AA76"/>
      <c r="AB76"/>
      <c r="AC76"/>
      <c r="AD76"/>
      <c r="AE76"/>
      <c r="AF76"/>
      <c r="AG76"/>
      <c r="AH76"/>
      <c r="AI76"/>
      <c r="AJ76"/>
      <c r="AK76"/>
      <c r="AL76"/>
    </row>
    <row r="77" spans="1:38">
      <c r="A77">
        <v>1953</v>
      </c>
      <c r="B77">
        <v>0.1</v>
      </c>
      <c r="C77" s="19"/>
      <c r="D77" s="19"/>
      <c r="E77" s="26">
        <f t="shared" si="7"/>
        <v>0.18</v>
      </c>
      <c r="G77" s="16"/>
      <c r="H77" s="16"/>
      <c r="I77" s="25">
        <f t="shared" si="5"/>
        <v>0.10190663089603191</v>
      </c>
      <c r="J77">
        <f t="shared" si="2"/>
        <v>52</v>
      </c>
      <c r="T77"/>
      <c r="U77"/>
      <c r="V77" s="47">
        <v>1959</v>
      </c>
      <c r="W77" s="5">
        <f t="shared" si="6"/>
        <v>-2.8799999999999992E-2</v>
      </c>
      <c r="X77">
        <f t="shared" si="3"/>
        <v>78</v>
      </c>
      <c r="Y77" s="5"/>
      <c r="Z77" s="5"/>
      <c r="AA77"/>
      <c r="AB77"/>
      <c r="AC77"/>
      <c r="AD77"/>
      <c r="AE77"/>
      <c r="AF77"/>
      <c r="AG77"/>
      <c r="AH77"/>
      <c r="AI77"/>
    </row>
    <row r="78" spans="1:38">
      <c r="A78">
        <v>1954</v>
      </c>
      <c r="B78">
        <v>-0.09</v>
      </c>
      <c r="C78" s="19"/>
      <c r="D78" s="19"/>
      <c r="E78" s="26">
        <f t="shared" si="7"/>
        <v>-0.16199999999999998</v>
      </c>
      <c r="G78" s="16"/>
      <c r="H78" s="16"/>
      <c r="I78" s="25">
        <f t="shared" si="5"/>
        <v>0.11939668003766002</v>
      </c>
      <c r="J78">
        <f t="shared" si="2"/>
        <v>86</v>
      </c>
      <c r="M78" s="2">
        <f>M74</f>
        <v>3.3749407114624479E-2</v>
      </c>
      <c r="N78" s="5" t="s">
        <v>54</v>
      </c>
      <c r="T78"/>
      <c r="U78"/>
      <c r="V78" s="47">
        <v>1960</v>
      </c>
      <c r="W78" s="5">
        <f t="shared" si="6"/>
        <v>-3.5999999999999964E-3</v>
      </c>
      <c r="X78">
        <f t="shared" si="3"/>
        <v>71</v>
      </c>
      <c r="Y78" s="5"/>
      <c r="Z78" s="5"/>
      <c r="AA78"/>
      <c r="AB78"/>
    </row>
    <row r="79" spans="1:38">
      <c r="A79">
        <v>1955</v>
      </c>
      <c r="B79">
        <v>-0.12</v>
      </c>
      <c r="C79" s="19"/>
      <c r="D79" s="19"/>
      <c r="E79" s="26">
        <f t="shared" si="7"/>
        <v>-0.21600000000000003</v>
      </c>
      <c r="G79" s="16"/>
      <c r="H79" s="16"/>
      <c r="I79" s="25">
        <f t="shared" si="5"/>
        <v>0.13688672917929523</v>
      </c>
      <c r="J79">
        <f t="shared" si="2"/>
        <v>91</v>
      </c>
      <c r="M79">
        <f>M78*10</f>
        <v>0.3374940711462448</v>
      </c>
      <c r="N79" s="5" t="s">
        <v>108</v>
      </c>
      <c r="T79"/>
      <c r="U79"/>
      <c r="V79" s="47">
        <v>1961</v>
      </c>
      <c r="W79" s="5">
        <f t="shared" si="6"/>
        <v>1.6200000000000006E-2</v>
      </c>
      <c r="X79">
        <f t="shared" si="3"/>
        <v>64</v>
      </c>
      <c r="Y79" s="5"/>
      <c r="Z79" s="5"/>
      <c r="AA79"/>
      <c r="AB79"/>
    </row>
    <row r="80" spans="1:38">
      <c r="A80">
        <v>1956</v>
      </c>
      <c r="B80">
        <v>-0.16</v>
      </c>
      <c r="C80" s="19"/>
      <c r="D80" s="19"/>
      <c r="E80" s="26">
        <f t="shared" si="7"/>
        <v>-0.28799999999999998</v>
      </c>
      <c r="G80" s="16"/>
      <c r="H80" s="16"/>
      <c r="I80" s="25">
        <f t="shared" si="5"/>
        <v>0.15437677832093044</v>
      </c>
      <c r="J80">
        <f t="shared" si="2"/>
        <v>96</v>
      </c>
      <c r="L80" s="20"/>
      <c r="M80">
        <f>M78*100</f>
        <v>3.3749407114624477</v>
      </c>
      <c r="N80" s="5" t="s">
        <v>55</v>
      </c>
      <c r="T80"/>
      <c r="U80"/>
      <c r="V80" s="47">
        <v>1962</v>
      </c>
      <c r="W80" s="5">
        <f t="shared" si="6"/>
        <v>1.6199999999999999E-2</v>
      </c>
      <c r="X80">
        <f t="shared" si="3"/>
        <v>65</v>
      </c>
      <c r="Y80" s="5"/>
      <c r="Z80" s="5"/>
      <c r="AA80"/>
      <c r="AB80"/>
    </row>
    <row r="81" spans="1:38">
      <c r="A81">
        <v>1957</v>
      </c>
      <c r="B81">
        <v>0.06</v>
      </c>
      <c r="C81" s="19"/>
      <c r="D81" s="19"/>
      <c r="E81" s="26">
        <f t="shared" si="7"/>
        <v>0.10800000000000001</v>
      </c>
      <c r="G81" s="16"/>
      <c r="H81" s="16"/>
      <c r="I81" s="25">
        <f t="shared" si="5"/>
        <v>0.17186682746256565</v>
      </c>
      <c r="J81">
        <f t="shared" si="2"/>
        <v>61</v>
      </c>
      <c r="M81" s="2">
        <f>MAX(A:A)-1979</f>
        <v>44</v>
      </c>
      <c r="N81" s="5" t="s">
        <v>56</v>
      </c>
      <c r="T81"/>
      <c r="U81"/>
      <c r="V81" s="47">
        <v>1963</v>
      </c>
      <c r="W81" s="5">
        <f t="shared" si="6"/>
        <v>1.0800000000000013E-2</v>
      </c>
      <c r="X81">
        <f t="shared" si="3"/>
        <v>66</v>
      </c>
      <c r="Y81" s="5"/>
      <c r="Z81" s="5"/>
      <c r="AA81"/>
      <c r="AB81"/>
    </row>
    <row r="82" spans="1:38">
      <c r="A82">
        <v>1958</v>
      </c>
      <c r="B82">
        <v>0.09</v>
      </c>
      <c r="C82" s="19"/>
      <c r="D82" s="19"/>
      <c r="E82" s="26">
        <f t="shared" si="7"/>
        <v>0.16199999999999998</v>
      </c>
      <c r="G82" s="16"/>
      <c r="H82" s="16"/>
      <c r="I82" s="25">
        <f t="shared" si="5"/>
        <v>0.18935687660420086</v>
      </c>
      <c r="J82">
        <f t="shared" si="2"/>
        <v>55</v>
      </c>
      <c r="M82" s="2">
        <f>M78*M81</f>
        <v>1.4849739130434771</v>
      </c>
      <c r="N82" s="5" t="s">
        <v>57</v>
      </c>
      <c r="T82"/>
      <c r="U82"/>
      <c r="V82" s="47">
        <v>1964</v>
      </c>
      <c r="W82" s="5">
        <f t="shared" si="6"/>
        <v>-3.5999999999999977E-3</v>
      </c>
      <c r="X82">
        <f t="shared" si="3"/>
        <v>72</v>
      </c>
      <c r="Y82" s="5"/>
      <c r="Z82" s="5"/>
      <c r="AA82"/>
      <c r="AB82"/>
    </row>
    <row r="83" spans="1:38">
      <c r="A83">
        <v>1959</v>
      </c>
      <c r="B83">
        <v>7.0000000000000007E-2</v>
      </c>
      <c r="C83" s="19"/>
      <c r="D83" s="19"/>
      <c r="E83" s="26">
        <f t="shared" si="7"/>
        <v>0.12600000000000003</v>
      </c>
      <c r="G83" s="16"/>
      <c r="H83" s="16"/>
      <c r="I83" s="25">
        <f t="shared" si="5"/>
        <v>0.20684692574582897</v>
      </c>
      <c r="J83">
        <f t="shared" si="2"/>
        <v>59</v>
      </c>
      <c r="T83"/>
      <c r="U83"/>
      <c r="V83" s="47">
        <v>1965</v>
      </c>
      <c r="W83" s="5">
        <f t="shared" si="6"/>
        <v>3.6000000000000003E-3</v>
      </c>
      <c r="X83">
        <f t="shared" si="3"/>
        <v>69</v>
      </c>
      <c r="Y83" s="5"/>
      <c r="Z83" s="5"/>
      <c r="AA83"/>
      <c r="AB83"/>
    </row>
    <row r="84" spans="1:38">
      <c r="A84">
        <v>1960</v>
      </c>
      <c r="B84">
        <v>0.01</v>
      </c>
      <c r="C84" s="19"/>
      <c r="D84" s="19"/>
      <c r="E84" s="26">
        <f t="shared" si="7"/>
        <v>1.7999999999999999E-2</v>
      </c>
      <c r="G84" s="16"/>
      <c r="H84" s="16"/>
      <c r="I84" s="25">
        <f t="shared" si="5"/>
        <v>0.22433697488746418</v>
      </c>
      <c r="J84">
        <f t="shared" si="2"/>
        <v>67</v>
      </c>
      <c r="L84" s="1" t="s">
        <v>141</v>
      </c>
      <c r="T84"/>
      <c r="U84"/>
      <c r="V84" s="47">
        <v>1966</v>
      </c>
      <c r="W84" s="5">
        <f t="shared" si="6"/>
        <v>2.7000000000000007E-2</v>
      </c>
      <c r="X84">
        <f t="shared" si="3"/>
        <v>61</v>
      </c>
      <c r="Y84" s="5"/>
      <c r="Z84" s="5"/>
      <c r="AA84"/>
      <c r="AB84"/>
    </row>
    <row r="85" spans="1:38">
      <c r="A85">
        <v>1961</v>
      </c>
      <c r="B85">
        <v>0.08</v>
      </c>
      <c r="C85" s="19"/>
      <c r="D85" s="19"/>
      <c r="E85" s="26">
        <f t="shared" si="7"/>
        <v>0.14399999999999999</v>
      </c>
      <c r="G85" s="16"/>
      <c r="H85" s="16"/>
      <c r="I85" s="25">
        <f t="shared" si="5"/>
        <v>0.24182702402909939</v>
      </c>
      <c r="J85">
        <f t="shared" si="2"/>
        <v>57</v>
      </c>
      <c r="L85" t="s">
        <v>37</v>
      </c>
      <c r="T85"/>
      <c r="U85"/>
      <c r="V85" s="47">
        <v>1967</v>
      </c>
      <c r="W85" s="5">
        <f t="shared" si="6"/>
        <v>1.8000000000000002E-2</v>
      </c>
      <c r="X85">
        <f t="shared" si="3"/>
        <v>63</v>
      </c>
      <c r="Y85" s="5"/>
      <c r="Z85" s="5"/>
      <c r="AA85"/>
      <c r="AB85"/>
      <c r="AD85" t="s">
        <v>37</v>
      </c>
      <c r="AE85"/>
      <c r="AF85"/>
      <c r="AG85"/>
      <c r="AH85"/>
      <c r="AI85"/>
      <c r="AJ85"/>
      <c r="AK85"/>
      <c r="AL85"/>
    </row>
    <row r="86" spans="1:38" ht="13.5" thickBot="1">
      <c r="A86">
        <v>1962</v>
      </c>
      <c r="B86">
        <v>0.05</v>
      </c>
      <c r="C86" s="19"/>
      <c r="D86" s="19"/>
      <c r="E86" s="26">
        <f t="shared" si="7"/>
        <v>0.09</v>
      </c>
      <c r="G86" s="16"/>
      <c r="H86" s="16"/>
      <c r="I86" s="25">
        <f t="shared" si="5"/>
        <v>0.2593170731707346</v>
      </c>
      <c r="J86">
        <f t="shared" si="2"/>
        <v>63</v>
      </c>
      <c r="T86"/>
      <c r="U86"/>
      <c r="V86" s="47">
        <v>1968</v>
      </c>
      <c r="W86" s="5">
        <f t="shared" si="6"/>
        <v>-7.1999999999999981E-3</v>
      </c>
      <c r="X86">
        <f t="shared" si="3"/>
        <v>73</v>
      </c>
      <c r="Y86" s="5"/>
      <c r="Z86" s="5"/>
      <c r="AA86"/>
      <c r="AB86"/>
      <c r="AD86"/>
      <c r="AE86"/>
      <c r="AF86"/>
      <c r="AG86"/>
      <c r="AH86"/>
      <c r="AI86"/>
      <c r="AJ86"/>
      <c r="AK86"/>
      <c r="AL86"/>
    </row>
    <row r="87" spans="1:38">
      <c r="A87">
        <v>1963</v>
      </c>
      <c r="B87">
        <v>7.0000000000000007E-2</v>
      </c>
      <c r="C87" s="19"/>
      <c r="D87" s="19"/>
      <c r="E87" s="26">
        <f t="shared" si="7"/>
        <v>0.12600000000000003</v>
      </c>
      <c r="G87" s="16"/>
      <c r="H87" s="16"/>
      <c r="I87" s="25">
        <f t="shared" si="5"/>
        <v>0.27680712231236271</v>
      </c>
      <c r="J87">
        <f t="shared" si="2"/>
        <v>59</v>
      </c>
      <c r="L87" s="52" t="s">
        <v>5</v>
      </c>
      <c r="M87" s="52"/>
      <c r="T87"/>
      <c r="U87"/>
      <c r="V87" s="47">
        <v>1969</v>
      </c>
      <c r="W87" s="5">
        <f t="shared" si="6"/>
        <v>-1.8000000000000017E-3</v>
      </c>
      <c r="X87">
        <f t="shared" si="3"/>
        <v>70</v>
      </c>
      <c r="Y87" s="5"/>
      <c r="Z87" s="5"/>
      <c r="AA87"/>
      <c r="AB87"/>
      <c r="AD87" s="52" t="s">
        <v>5</v>
      </c>
      <c r="AE87" s="52"/>
      <c r="AF87"/>
      <c r="AG87"/>
      <c r="AH87"/>
      <c r="AI87"/>
      <c r="AJ87"/>
      <c r="AK87"/>
      <c r="AL87"/>
    </row>
    <row r="88" spans="1:38">
      <c r="A88">
        <v>1964</v>
      </c>
      <c r="B88">
        <v>-0.17</v>
      </c>
      <c r="C88" s="19"/>
      <c r="D88" s="19"/>
      <c r="E88" s="26">
        <f t="shared" si="7"/>
        <v>-0.30599999999999999</v>
      </c>
      <c r="G88" s="16"/>
      <c r="H88" s="16"/>
      <c r="I88" s="25">
        <f t="shared" si="5"/>
        <v>0.29429717145399792</v>
      </c>
      <c r="J88">
        <f t="shared" si="2"/>
        <v>100</v>
      </c>
      <c r="L88" t="s">
        <v>6</v>
      </c>
      <c r="M88">
        <v>0.77407708037977174</v>
      </c>
      <c r="T88"/>
      <c r="U88"/>
      <c r="V88" s="47">
        <v>1970</v>
      </c>
      <c r="W88" s="5">
        <f t="shared" si="6"/>
        <v>5.3999999999999968E-3</v>
      </c>
      <c r="X88">
        <f t="shared" si="3"/>
        <v>67</v>
      </c>
      <c r="Y88" s="5"/>
      <c r="Z88" s="5"/>
      <c r="AA88"/>
      <c r="AB88"/>
      <c r="AD88" t="s">
        <v>6</v>
      </c>
      <c r="AE88">
        <v>0.77407708037977174</v>
      </c>
      <c r="AF88"/>
      <c r="AG88"/>
      <c r="AH88"/>
      <c r="AI88"/>
      <c r="AJ88"/>
      <c r="AK88"/>
      <c r="AL88"/>
    </row>
    <row r="89" spans="1:38">
      <c r="A89">
        <v>1965</v>
      </c>
      <c r="B89">
        <v>-0.08</v>
      </c>
      <c r="C89" s="19"/>
      <c r="D89" s="19"/>
      <c r="E89" s="26">
        <f t="shared" si="7"/>
        <v>-0.14399999999999999</v>
      </c>
      <c r="G89" s="16"/>
      <c r="H89" s="16"/>
      <c r="I89" s="25">
        <f t="shared" ref="I89:I120" si="8">$M$45*A89+$M$44</f>
        <v>0.31178722059563313</v>
      </c>
      <c r="J89">
        <f t="shared" ref="J89:J146" si="9">RANK(E89,E$25:E$147)</f>
        <v>84</v>
      </c>
      <c r="L89" t="s">
        <v>7</v>
      </c>
      <c r="M89">
        <v>0.59919532636927164</v>
      </c>
      <c r="T89"/>
      <c r="U89"/>
      <c r="V89" s="47">
        <v>1971</v>
      </c>
      <c r="W89" s="5">
        <f t="shared" si="6"/>
        <v>-1.9800000000000002E-2</v>
      </c>
      <c r="X89">
        <f t="shared" si="3"/>
        <v>75</v>
      </c>
      <c r="Y89" s="5"/>
      <c r="Z89" s="5"/>
      <c r="AA89"/>
      <c r="AB89"/>
      <c r="AD89" t="s">
        <v>7</v>
      </c>
      <c r="AE89">
        <v>0.59919532636927164</v>
      </c>
      <c r="AF89"/>
      <c r="AG89"/>
      <c r="AH89"/>
      <c r="AI89"/>
      <c r="AJ89"/>
      <c r="AK89"/>
      <c r="AL89"/>
    </row>
    <row r="90" spans="1:38">
      <c r="A90">
        <v>1966</v>
      </c>
      <c r="B90">
        <v>-0.03</v>
      </c>
      <c r="C90" s="19"/>
      <c r="D90" s="19"/>
      <c r="E90" s="26">
        <f t="shared" si="7"/>
        <v>-5.4000000000000006E-2</v>
      </c>
      <c r="G90" s="16"/>
      <c r="H90" s="16"/>
      <c r="I90" s="25">
        <f t="shared" si="8"/>
        <v>0.32927726973726834</v>
      </c>
      <c r="J90">
        <f t="shared" si="9"/>
        <v>73</v>
      </c>
      <c r="L90" t="s">
        <v>8</v>
      </c>
      <c r="M90">
        <v>0.58965235794949233</v>
      </c>
      <c r="T90"/>
      <c r="U90"/>
      <c r="V90" s="47">
        <v>1972</v>
      </c>
      <c r="W90" s="5">
        <f t="shared" si="6"/>
        <v>-1.7999999999999995E-2</v>
      </c>
      <c r="X90">
        <f t="shared" si="3"/>
        <v>74</v>
      </c>
      <c r="Y90" s="5"/>
      <c r="Z90" s="5"/>
      <c r="AA90"/>
      <c r="AB90"/>
      <c r="AD90" t="s">
        <v>8</v>
      </c>
      <c r="AE90">
        <v>0.58965235794949233</v>
      </c>
      <c r="AF90"/>
      <c r="AG90"/>
      <c r="AH90"/>
      <c r="AI90"/>
      <c r="AJ90"/>
      <c r="AK90"/>
      <c r="AL90"/>
    </row>
    <row r="91" spans="1:38">
      <c r="A91">
        <v>1967</v>
      </c>
      <c r="B91">
        <v>0.01</v>
      </c>
      <c r="C91" s="19"/>
      <c r="D91" s="19"/>
      <c r="E91" s="26">
        <f t="shared" si="7"/>
        <v>1.7999999999999999E-2</v>
      </c>
      <c r="G91" s="16"/>
      <c r="H91" s="16"/>
      <c r="I91" s="25">
        <f t="shared" si="8"/>
        <v>0.34676731887890355</v>
      </c>
      <c r="J91">
        <f t="shared" si="9"/>
        <v>67</v>
      </c>
      <c r="L91" t="s">
        <v>9</v>
      </c>
      <c r="M91">
        <v>0.25628440846400641</v>
      </c>
      <c r="T91"/>
      <c r="U91"/>
      <c r="V91" s="47">
        <v>1973</v>
      </c>
      <c r="W91" s="5">
        <f t="shared" si="6"/>
        <v>3.6000000000000034E-3</v>
      </c>
      <c r="X91">
        <f t="shared" si="3"/>
        <v>68</v>
      </c>
      <c r="Y91" s="5"/>
      <c r="Z91" s="5"/>
      <c r="AA91"/>
      <c r="AB91"/>
      <c r="AD91" t="s">
        <v>9</v>
      </c>
      <c r="AE91">
        <v>0.25628440846400641</v>
      </c>
      <c r="AF91"/>
      <c r="AG91"/>
      <c r="AH91"/>
      <c r="AI91"/>
      <c r="AJ91"/>
      <c r="AK91"/>
      <c r="AL91"/>
    </row>
    <row r="92" spans="1:38" ht="13.5" thickBot="1">
      <c r="A92">
        <v>1968</v>
      </c>
      <c r="B92">
        <v>-0.05</v>
      </c>
      <c r="C92" s="19"/>
      <c r="D92" s="19"/>
      <c r="E92" s="26">
        <f t="shared" si="7"/>
        <v>-0.09</v>
      </c>
      <c r="G92" s="16"/>
      <c r="H92" s="16"/>
      <c r="I92" s="25">
        <f t="shared" si="8"/>
        <v>0.36425736802053166</v>
      </c>
      <c r="J92">
        <f t="shared" si="9"/>
        <v>76</v>
      </c>
      <c r="L92" s="8" t="s">
        <v>10</v>
      </c>
      <c r="M92" s="8">
        <v>44</v>
      </c>
      <c r="T92"/>
      <c r="U92"/>
      <c r="V92" s="47">
        <v>1974</v>
      </c>
      <c r="W92" s="5">
        <f t="shared" ref="W92:W123" si="10">AVERAGE(E89:E98)</f>
        <v>2.52E-2</v>
      </c>
      <c r="X92">
        <f t="shared" ref="X92:X140" si="11">RANK(W92,W$28:W$141)</f>
        <v>62</v>
      </c>
      <c r="Y92" s="5"/>
      <c r="Z92" s="5"/>
      <c r="AA92"/>
      <c r="AB92"/>
      <c r="AD92" s="8" t="s">
        <v>10</v>
      </c>
      <c r="AE92" s="8">
        <v>44</v>
      </c>
      <c r="AF92"/>
      <c r="AG92"/>
      <c r="AH92"/>
      <c r="AI92"/>
      <c r="AJ92"/>
      <c r="AK92"/>
      <c r="AL92"/>
    </row>
    <row r="93" spans="1:38">
      <c r="A93">
        <v>1969</v>
      </c>
      <c r="B93">
        <v>0.1</v>
      </c>
      <c r="C93" s="19"/>
      <c r="D93" s="19"/>
      <c r="E93" s="26">
        <f t="shared" si="7"/>
        <v>0.18</v>
      </c>
      <c r="G93" s="16"/>
      <c r="H93" s="16"/>
      <c r="I93" s="25">
        <f t="shared" si="8"/>
        <v>0.38174741716216687</v>
      </c>
      <c r="J93">
        <f t="shared" si="9"/>
        <v>52</v>
      </c>
      <c r="T93"/>
      <c r="U93"/>
      <c r="V93" s="47">
        <v>1975</v>
      </c>
      <c r="W93" s="5">
        <f t="shared" si="10"/>
        <v>4.1400000000000006E-2</v>
      </c>
      <c r="X93">
        <f t="shared" si="11"/>
        <v>55</v>
      </c>
      <c r="Y93" s="5"/>
      <c r="Z93" s="5"/>
      <c r="AA93"/>
      <c r="AB93"/>
      <c r="AD93"/>
      <c r="AE93"/>
      <c r="AF93"/>
      <c r="AG93"/>
      <c r="AH93"/>
      <c r="AI93"/>
      <c r="AJ93"/>
      <c r="AK93"/>
      <c r="AL93"/>
    </row>
    <row r="94" spans="1:38" ht="13.5" thickBot="1">
      <c r="A94">
        <v>1970</v>
      </c>
      <c r="B94">
        <v>0.05</v>
      </c>
      <c r="C94" s="19"/>
      <c r="D94" s="19"/>
      <c r="E94" s="26">
        <f t="shared" si="7"/>
        <v>0.09</v>
      </c>
      <c r="G94" s="16"/>
      <c r="H94" s="16"/>
      <c r="I94" s="25">
        <f t="shared" si="8"/>
        <v>0.39923746630380208</v>
      </c>
      <c r="J94">
        <f t="shared" si="9"/>
        <v>63</v>
      </c>
      <c r="L94" t="s">
        <v>11</v>
      </c>
      <c r="T94"/>
      <c r="U94"/>
      <c r="V94" s="47">
        <v>1976</v>
      </c>
      <c r="W94" s="5">
        <f t="shared" si="10"/>
        <v>3.7800000000000014E-2</v>
      </c>
      <c r="X94">
        <f t="shared" si="11"/>
        <v>57</v>
      </c>
      <c r="Y94" s="5"/>
      <c r="Z94" s="5"/>
      <c r="AA94"/>
      <c r="AB94"/>
      <c r="AD94" t="s">
        <v>11</v>
      </c>
      <c r="AE94"/>
      <c r="AF94"/>
      <c r="AG94"/>
      <c r="AH94"/>
      <c r="AI94"/>
      <c r="AJ94"/>
      <c r="AK94"/>
      <c r="AL94"/>
    </row>
    <row r="95" spans="1:38">
      <c r="A95">
        <v>1971</v>
      </c>
      <c r="B95">
        <v>-0.06</v>
      </c>
      <c r="C95" s="19"/>
      <c r="D95" s="19"/>
      <c r="E95" s="26">
        <f t="shared" si="7"/>
        <v>-0.10800000000000001</v>
      </c>
      <c r="G95" s="16"/>
      <c r="H95" s="16"/>
      <c r="I95" s="25">
        <f t="shared" si="8"/>
        <v>0.41672751544543729</v>
      </c>
      <c r="J95">
        <f t="shared" si="9"/>
        <v>80</v>
      </c>
      <c r="L95" s="51"/>
      <c r="M95" s="51" t="s">
        <v>16</v>
      </c>
      <c r="N95" s="51" t="s">
        <v>17</v>
      </c>
      <c r="O95" s="51" t="s">
        <v>18</v>
      </c>
      <c r="P95" s="51" t="s">
        <v>19</v>
      </c>
      <c r="Q95" s="51" t="s">
        <v>20</v>
      </c>
      <c r="T95"/>
      <c r="U95"/>
      <c r="V95" s="47">
        <v>1977</v>
      </c>
      <c r="W95" s="5">
        <f t="shared" si="10"/>
        <v>7.2000000000000008E-2</v>
      </c>
      <c r="X95">
        <f t="shared" si="11"/>
        <v>54</v>
      </c>
      <c r="Y95" s="5"/>
      <c r="Z95" s="5"/>
      <c r="AA95"/>
      <c r="AB95"/>
      <c r="AD95" s="51"/>
      <c r="AE95" s="51" t="s">
        <v>16</v>
      </c>
      <c r="AF95" s="51" t="s">
        <v>17</v>
      </c>
      <c r="AG95" s="51" t="s">
        <v>18</v>
      </c>
      <c r="AH95" s="51" t="s">
        <v>19</v>
      </c>
      <c r="AI95" s="51" t="s">
        <v>20</v>
      </c>
      <c r="AJ95"/>
      <c r="AK95"/>
      <c r="AL95"/>
    </row>
    <row r="96" spans="1:38">
      <c r="A96">
        <v>1972</v>
      </c>
      <c r="B96">
        <v>0.06</v>
      </c>
      <c r="C96" s="19"/>
      <c r="D96" s="19"/>
      <c r="E96" s="26">
        <f t="shared" si="7"/>
        <v>0.10800000000000001</v>
      </c>
      <c r="G96" s="16"/>
      <c r="H96" s="16"/>
      <c r="I96" s="25">
        <f t="shared" si="8"/>
        <v>0.4342175645870725</v>
      </c>
      <c r="J96">
        <f t="shared" si="9"/>
        <v>61</v>
      </c>
      <c r="L96" t="s">
        <v>12</v>
      </c>
      <c r="M96">
        <v>1</v>
      </c>
      <c r="N96">
        <v>4.1241010921775896</v>
      </c>
      <c r="O96">
        <v>4.1241010921775896</v>
      </c>
      <c r="P96">
        <v>62.789197240488448</v>
      </c>
      <c r="Q96">
        <v>7.1475201408698929E-10</v>
      </c>
      <c r="T96"/>
      <c r="U96"/>
      <c r="V96" s="47">
        <v>1978</v>
      </c>
      <c r="W96" s="5">
        <f t="shared" si="10"/>
        <v>9.9000000000000005E-2</v>
      </c>
      <c r="X96">
        <f t="shared" si="11"/>
        <v>51</v>
      </c>
      <c r="Y96" s="5"/>
      <c r="Z96" s="5"/>
      <c r="AA96"/>
      <c r="AB96"/>
      <c r="AD96" t="s">
        <v>12</v>
      </c>
      <c r="AE96">
        <v>1</v>
      </c>
      <c r="AF96">
        <v>4.1241010921775896</v>
      </c>
      <c r="AG96">
        <v>4.1241010921775896</v>
      </c>
      <c r="AH96">
        <v>62.789197240488448</v>
      </c>
      <c r="AI96">
        <v>7.1475201408698929E-10</v>
      </c>
      <c r="AJ96"/>
      <c r="AK96"/>
      <c r="AL96"/>
    </row>
    <row r="97" spans="1:38">
      <c r="A97">
        <v>1973</v>
      </c>
      <c r="B97">
        <v>0.19</v>
      </c>
      <c r="C97" s="19"/>
      <c r="D97" s="19"/>
      <c r="E97" s="26">
        <f t="shared" si="7"/>
        <v>0.34199999999999997</v>
      </c>
      <c r="G97" s="16"/>
      <c r="H97" s="16"/>
      <c r="I97" s="25">
        <f t="shared" si="8"/>
        <v>0.45170761372870061</v>
      </c>
      <c r="J97">
        <f t="shared" si="9"/>
        <v>46</v>
      </c>
      <c r="L97" t="s">
        <v>13</v>
      </c>
      <c r="M97">
        <v>42</v>
      </c>
      <c r="N97">
        <v>2.7586313169133185</v>
      </c>
      <c r="O97">
        <v>6.5681698021745685E-2</v>
      </c>
      <c r="T97"/>
      <c r="U97"/>
      <c r="V97" s="47">
        <v>1979</v>
      </c>
      <c r="W97" s="5">
        <f t="shared" si="10"/>
        <v>0.11699999999999999</v>
      </c>
      <c r="X97">
        <f t="shared" si="11"/>
        <v>50</v>
      </c>
      <c r="Y97" s="5"/>
      <c r="Z97" s="5"/>
      <c r="AA97"/>
      <c r="AB97"/>
      <c r="AD97" t="s">
        <v>13</v>
      </c>
      <c r="AE97">
        <v>42</v>
      </c>
      <c r="AF97">
        <v>2.7586313169133185</v>
      </c>
      <c r="AG97">
        <v>6.5681698021745685E-2</v>
      </c>
      <c r="AH97"/>
      <c r="AI97"/>
      <c r="AJ97"/>
      <c r="AK97"/>
      <c r="AL97"/>
    </row>
    <row r="98" spans="1:38" ht="13.5" thickBot="1">
      <c r="A98">
        <v>1974</v>
      </c>
      <c r="B98">
        <v>-0.05</v>
      </c>
      <c r="C98" s="19"/>
      <c r="D98" s="19"/>
      <c r="E98" s="26">
        <f t="shared" si="7"/>
        <v>-0.09</v>
      </c>
      <c r="G98" s="16"/>
      <c r="H98" s="16"/>
      <c r="I98" s="25">
        <f t="shared" si="8"/>
        <v>0.46919766287033582</v>
      </c>
      <c r="J98">
        <f t="shared" si="9"/>
        <v>76</v>
      </c>
      <c r="L98" s="8" t="s">
        <v>14</v>
      </c>
      <c r="M98" s="8">
        <v>43</v>
      </c>
      <c r="N98" s="8">
        <v>6.8827324090909077</v>
      </c>
      <c r="O98" s="8"/>
      <c r="P98" s="8"/>
      <c r="Q98" s="8"/>
      <c r="T98"/>
      <c r="U98"/>
      <c r="V98" s="47">
        <v>1980</v>
      </c>
      <c r="W98" s="5">
        <f t="shared" si="10"/>
        <v>0.1638</v>
      </c>
      <c r="X98">
        <f t="shared" si="11"/>
        <v>46</v>
      </c>
      <c r="Y98" s="5"/>
      <c r="Z98" s="5"/>
      <c r="AA98"/>
      <c r="AB98"/>
      <c r="AD98" s="8" t="s">
        <v>14</v>
      </c>
      <c r="AE98" s="8">
        <v>43</v>
      </c>
      <c r="AF98" s="8">
        <v>6.8827324090909077</v>
      </c>
      <c r="AG98" s="8"/>
      <c r="AH98" s="8"/>
      <c r="AI98" s="8"/>
      <c r="AJ98"/>
      <c r="AK98"/>
      <c r="AL98"/>
    </row>
    <row r="99" spans="1:38" ht="13.5" thickBot="1">
      <c r="A99">
        <v>1975</v>
      </c>
      <c r="B99">
        <v>0.01</v>
      </c>
      <c r="C99" s="19"/>
      <c r="D99" s="19"/>
      <c r="E99" s="26">
        <f t="shared" si="7"/>
        <v>1.7999999999999999E-2</v>
      </c>
      <c r="G99" s="16"/>
      <c r="H99" s="16"/>
      <c r="I99" s="25">
        <f t="shared" si="8"/>
        <v>0.48668771201197103</v>
      </c>
      <c r="J99">
        <f t="shared" si="9"/>
        <v>67</v>
      </c>
      <c r="T99"/>
      <c r="U99"/>
      <c r="V99" s="47">
        <v>1981</v>
      </c>
      <c r="W99" s="5">
        <f t="shared" si="10"/>
        <v>0.23760000000000003</v>
      </c>
      <c r="X99">
        <f t="shared" si="11"/>
        <v>43</v>
      </c>
      <c r="Y99" s="5"/>
      <c r="Z99" s="5"/>
      <c r="AA99"/>
      <c r="AB99"/>
      <c r="AD99"/>
      <c r="AE99"/>
      <c r="AF99"/>
      <c r="AG99"/>
      <c r="AH99"/>
      <c r="AI99"/>
      <c r="AJ99"/>
      <c r="AK99"/>
      <c r="AL99"/>
    </row>
    <row r="100" spans="1:38">
      <c r="A100">
        <v>1976</v>
      </c>
      <c r="B100">
        <v>-0.05</v>
      </c>
      <c r="C100" s="19"/>
      <c r="D100" s="19"/>
      <c r="E100" s="26">
        <f t="shared" si="7"/>
        <v>-0.09</v>
      </c>
      <c r="G100" s="16"/>
      <c r="H100" s="16"/>
      <c r="I100" s="25">
        <f t="shared" si="8"/>
        <v>0.50417776115360624</v>
      </c>
      <c r="J100">
        <f t="shared" si="9"/>
        <v>76</v>
      </c>
      <c r="L100" s="51"/>
      <c r="M100" s="51" t="s">
        <v>21</v>
      </c>
      <c r="N100" s="51" t="s">
        <v>9</v>
      </c>
      <c r="O100" s="51" t="s">
        <v>22</v>
      </c>
      <c r="P100" s="51" t="s">
        <v>23</v>
      </c>
      <c r="Q100" s="51" t="s">
        <v>24</v>
      </c>
      <c r="R100" s="51" t="s">
        <v>25</v>
      </c>
      <c r="S100" s="51" t="s">
        <v>26</v>
      </c>
      <c r="T100" s="51" t="s">
        <v>27</v>
      </c>
      <c r="U100"/>
      <c r="V100" s="47">
        <v>1982</v>
      </c>
      <c r="W100" s="5">
        <f t="shared" si="10"/>
        <v>0.25740000000000002</v>
      </c>
      <c r="X100">
        <f t="shared" si="11"/>
        <v>42</v>
      </c>
      <c r="Y100" s="5"/>
      <c r="Z100" s="5"/>
      <c r="AA100"/>
      <c r="AB100"/>
      <c r="AD100" s="51"/>
      <c r="AE100" s="51" t="s">
        <v>21</v>
      </c>
      <c r="AF100" s="51" t="s">
        <v>9</v>
      </c>
      <c r="AG100" s="51" t="s">
        <v>22</v>
      </c>
      <c r="AH100" s="51" t="s">
        <v>23</v>
      </c>
      <c r="AI100" s="51" t="s">
        <v>24</v>
      </c>
      <c r="AJ100" s="51" t="s">
        <v>25</v>
      </c>
      <c r="AK100" s="51" t="s">
        <v>26</v>
      </c>
      <c r="AL100" s="51" t="s">
        <v>27</v>
      </c>
    </row>
    <row r="101" spans="1:38">
      <c r="A101">
        <v>1977</v>
      </c>
      <c r="B101">
        <v>0.2</v>
      </c>
      <c r="C101" s="19"/>
      <c r="D101" s="19"/>
      <c r="E101" s="26">
        <f t="shared" si="7"/>
        <v>0.36</v>
      </c>
      <c r="G101" s="16"/>
      <c r="H101" s="16"/>
      <c r="I101" s="25">
        <f t="shared" si="8"/>
        <v>0.52166781029523435</v>
      </c>
      <c r="J101">
        <f t="shared" si="9"/>
        <v>44</v>
      </c>
      <c r="L101" t="s">
        <v>15</v>
      </c>
      <c r="M101">
        <v>-47.225082241014803</v>
      </c>
      <c r="N101">
        <v>6.0868596910753707</v>
      </c>
      <c r="O101">
        <v>-7.7585297900421137</v>
      </c>
      <c r="P101">
        <v>1.2196981838222517E-9</v>
      </c>
      <c r="Q101">
        <v>-59.50886241119715</v>
      </c>
      <c r="R101">
        <v>-34.941302070832457</v>
      </c>
      <c r="S101">
        <v>-59.50886241119715</v>
      </c>
      <c r="T101">
        <v>-34.941302070832457</v>
      </c>
      <c r="U101"/>
      <c r="V101" s="47">
        <v>1983</v>
      </c>
      <c r="W101" s="5">
        <f t="shared" si="10"/>
        <v>0.28620000000000001</v>
      </c>
      <c r="X101">
        <f t="shared" si="11"/>
        <v>41</v>
      </c>
      <c r="Y101" s="5"/>
      <c r="Z101" s="5"/>
      <c r="AA101"/>
      <c r="AB101"/>
      <c r="AD101" t="s">
        <v>15</v>
      </c>
      <c r="AE101">
        <v>-47.225082241014803</v>
      </c>
      <c r="AF101">
        <v>6.0868596910753707</v>
      </c>
      <c r="AG101">
        <v>-7.7585297900421137</v>
      </c>
      <c r="AH101">
        <v>1.2196981838222517E-9</v>
      </c>
      <c r="AI101">
        <v>-59.50886241119715</v>
      </c>
      <c r="AJ101">
        <v>-34.941302070832457</v>
      </c>
      <c r="AK101">
        <v>-59.50886241119715</v>
      </c>
      <c r="AL101">
        <v>-34.941302070832457</v>
      </c>
    </row>
    <row r="102" spans="1:38" ht="13.5" thickBot="1">
      <c r="A102">
        <v>1978</v>
      </c>
      <c r="B102">
        <v>0.1</v>
      </c>
      <c r="C102" s="19"/>
      <c r="D102" s="19"/>
      <c r="E102" s="26">
        <f t="shared" si="7"/>
        <v>0.18</v>
      </c>
      <c r="G102" s="16"/>
      <c r="H102" s="16"/>
      <c r="I102" s="25">
        <f t="shared" si="8"/>
        <v>0.53915785943686956</v>
      </c>
      <c r="J102">
        <f t="shared" si="9"/>
        <v>52</v>
      </c>
      <c r="L102" s="8" t="s">
        <v>28</v>
      </c>
      <c r="M102" s="8">
        <v>2.4109513742071882E-2</v>
      </c>
      <c r="N102" s="8">
        <v>3.0426078819477281E-3</v>
      </c>
      <c r="O102" s="8">
        <v>7.9239634805120387</v>
      </c>
      <c r="P102" s="8">
        <v>7.147520140869867E-10</v>
      </c>
      <c r="Q102" s="8">
        <v>1.7969282446661985E-2</v>
      </c>
      <c r="R102" s="8">
        <v>3.024974503748178E-2</v>
      </c>
      <c r="S102" s="8">
        <v>1.7969282446661985E-2</v>
      </c>
      <c r="T102" s="8">
        <v>3.024974503748178E-2</v>
      </c>
      <c r="U102"/>
      <c r="V102" s="47">
        <v>1984</v>
      </c>
      <c r="W102" s="5">
        <f t="shared" si="10"/>
        <v>0.32940000000000003</v>
      </c>
      <c r="X102">
        <f t="shared" si="11"/>
        <v>40</v>
      </c>
      <c r="Y102" s="5"/>
      <c r="Z102" s="5"/>
      <c r="AA102"/>
      <c r="AB102"/>
      <c r="AD102" s="8" t="s">
        <v>28</v>
      </c>
      <c r="AE102" s="8">
        <v>2.4109513742071882E-2</v>
      </c>
      <c r="AF102" s="8">
        <v>3.0426078819477281E-3</v>
      </c>
      <c r="AG102" s="8">
        <v>7.9239634805120387</v>
      </c>
      <c r="AH102" s="8">
        <v>7.147520140869867E-10</v>
      </c>
      <c r="AI102" s="8">
        <v>1.7969282446661985E-2</v>
      </c>
      <c r="AJ102" s="8">
        <v>3.024974503748178E-2</v>
      </c>
      <c r="AK102" s="8">
        <v>1.7969282446661985E-2</v>
      </c>
      <c r="AL102" s="8">
        <v>3.024974503748178E-2</v>
      </c>
    </row>
    <row r="103" spans="1:38">
      <c r="A103">
        <v>1979</v>
      </c>
      <c r="B103">
        <v>0.2</v>
      </c>
      <c r="C103" s="19"/>
      <c r="D103" s="19"/>
      <c r="E103" s="26">
        <f t="shared" si="7"/>
        <v>0.36</v>
      </c>
      <c r="G103" s="16">
        <f>'Original UAH Global data'!M3</f>
        <v>0.50445454545454582</v>
      </c>
      <c r="H103" s="16">
        <f>'Original RSS Global Data'!M3</f>
        <v>0.30498666666666691</v>
      </c>
      <c r="I103" s="25">
        <f t="shared" si="8"/>
        <v>0.55664790857850477</v>
      </c>
      <c r="J103">
        <f t="shared" si="9"/>
        <v>44</v>
      </c>
      <c r="T103"/>
      <c r="U103"/>
      <c r="V103" s="47">
        <v>1985</v>
      </c>
      <c r="W103" s="5">
        <f t="shared" si="10"/>
        <v>0.35639999999999999</v>
      </c>
      <c r="X103">
        <f t="shared" si="11"/>
        <v>39</v>
      </c>
      <c r="Y103" s="5"/>
      <c r="Z103" s="5"/>
      <c r="AA103"/>
      <c r="AB103"/>
      <c r="AD103"/>
      <c r="AE103"/>
      <c r="AF103"/>
      <c r="AG103"/>
      <c r="AH103"/>
      <c r="AI103"/>
      <c r="AJ103"/>
      <c r="AK103"/>
      <c r="AL103"/>
    </row>
    <row r="104" spans="1:38">
      <c r="A104">
        <v>1980</v>
      </c>
      <c r="B104">
        <v>0.31</v>
      </c>
      <c r="C104" s="19"/>
      <c r="D104" s="19"/>
      <c r="E104" s="26">
        <f t="shared" si="7"/>
        <v>0.55800000000000005</v>
      </c>
      <c r="G104" s="16">
        <f>'Original UAH Global data'!M4</f>
        <v>0.80445454545454576</v>
      </c>
      <c r="H104" s="16">
        <f>'Original RSS Global Data'!M4</f>
        <v>0.56838666666666682</v>
      </c>
      <c r="I104" s="25">
        <f t="shared" si="8"/>
        <v>0.57413795772013998</v>
      </c>
      <c r="J104">
        <f t="shared" si="9"/>
        <v>37</v>
      </c>
      <c r="T104"/>
      <c r="U104"/>
      <c r="V104" s="47">
        <v>1986</v>
      </c>
      <c r="W104" s="5">
        <f t="shared" si="10"/>
        <v>0.40499999999999997</v>
      </c>
      <c r="X104">
        <f t="shared" si="11"/>
        <v>38</v>
      </c>
      <c r="Y104" s="5"/>
      <c r="Z104" s="5"/>
      <c r="AA104"/>
      <c r="AB104"/>
      <c r="AD104"/>
      <c r="AE104"/>
      <c r="AF104"/>
      <c r="AG104"/>
      <c r="AH104"/>
      <c r="AI104"/>
      <c r="AJ104"/>
      <c r="AK104"/>
      <c r="AL104"/>
    </row>
    <row r="105" spans="1:38">
      <c r="A105">
        <v>1981</v>
      </c>
      <c r="B105">
        <v>0.35</v>
      </c>
      <c r="C105" s="19"/>
      <c r="D105" s="19"/>
      <c r="E105" s="26">
        <f t="shared" si="7"/>
        <v>0.63</v>
      </c>
      <c r="G105" s="16">
        <f>'Original UAH Global data'!M5</f>
        <v>0.6799545454545457</v>
      </c>
      <c r="H105" s="16">
        <f>'Original RSS Global Data'!M5</f>
        <v>0.54333666666666691</v>
      </c>
      <c r="I105" s="25">
        <f t="shared" si="8"/>
        <v>0.59162800686177519</v>
      </c>
      <c r="J105">
        <f t="shared" si="9"/>
        <v>32</v>
      </c>
      <c r="L105" s="1" t="s">
        <v>123</v>
      </c>
      <c r="T105"/>
      <c r="U105"/>
      <c r="V105" s="47">
        <v>1987</v>
      </c>
      <c r="W105" s="5">
        <f t="shared" si="10"/>
        <v>0.43019999999999997</v>
      </c>
      <c r="X105">
        <f t="shared" si="11"/>
        <v>37</v>
      </c>
      <c r="Y105" s="5"/>
      <c r="Z105" s="5"/>
      <c r="AA105"/>
      <c r="AB105"/>
      <c r="AD105"/>
      <c r="AE105"/>
      <c r="AF105"/>
      <c r="AG105"/>
      <c r="AH105"/>
      <c r="AI105"/>
      <c r="AJ105"/>
      <c r="AK105"/>
      <c r="AL105"/>
    </row>
    <row r="106" spans="1:38" ht="13.5" thickBot="1">
      <c r="A106">
        <v>1982</v>
      </c>
      <c r="B106">
        <v>0.17</v>
      </c>
      <c r="C106" s="19"/>
      <c r="D106" s="19"/>
      <c r="E106" s="26">
        <f t="shared" si="7"/>
        <v>0.30599999999999999</v>
      </c>
      <c r="G106" s="16">
        <f>'Original UAH Global data'!M6</f>
        <v>0.34695454545454585</v>
      </c>
      <c r="H106" s="16">
        <f>'Original RSS Global Data'!M6</f>
        <v>0.19683666666666688</v>
      </c>
      <c r="I106" s="25">
        <f t="shared" si="8"/>
        <v>0.6091180560034033</v>
      </c>
      <c r="J106">
        <f t="shared" si="9"/>
        <v>48</v>
      </c>
      <c r="L106" t="s">
        <v>37</v>
      </c>
      <c r="T106"/>
      <c r="U106"/>
      <c r="V106" s="47">
        <v>1988</v>
      </c>
      <c r="W106" s="5">
        <f t="shared" si="10"/>
        <v>0.48419999999999996</v>
      </c>
      <c r="X106">
        <f t="shared" si="11"/>
        <v>36</v>
      </c>
      <c r="Y106" s="5"/>
      <c r="Z106" s="5"/>
      <c r="AA106"/>
      <c r="AB106"/>
      <c r="AC106"/>
      <c r="AD106"/>
      <c r="AE106"/>
      <c r="AF106"/>
      <c r="AG106"/>
      <c r="AH106"/>
      <c r="AI106"/>
      <c r="AJ106"/>
      <c r="AK106"/>
      <c r="AL106"/>
    </row>
    <row r="107" spans="1:38" ht="13.5" thickBot="1">
      <c r="A107">
        <v>1983</v>
      </c>
      <c r="B107">
        <v>0.35</v>
      </c>
      <c r="C107" s="19"/>
      <c r="D107" s="19"/>
      <c r="E107" s="26">
        <f t="shared" si="7"/>
        <v>0.63</v>
      </c>
      <c r="G107" s="16">
        <f>'Original UAH Global data'!M7</f>
        <v>0.80445454545454576</v>
      </c>
      <c r="H107" s="16">
        <f>'Original RSS Global Data'!M7</f>
        <v>0.59463666666666692</v>
      </c>
      <c r="I107" s="25">
        <f t="shared" si="8"/>
        <v>0.62660810514503851</v>
      </c>
      <c r="J107">
        <f t="shared" si="9"/>
        <v>32</v>
      </c>
      <c r="T107"/>
      <c r="U107"/>
      <c r="V107" s="47">
        <v>1989</v>
      </c>
      <c r="W107" s="5">
        <f>AVERAGE(E104:E113)</f>
        <v>0.49860000000000004</v>
      </c>
      <c r="X107">
        <f t="shared" si="11"/>
        <v>35</v>
      </c>
      <c r="Y107" s="5"/>
      <c r="Z107" s="5"/>
      <c r="AA107"/>
      <c r="AB107"/>
      <c r="AC107"/>
      <c r="AD107" s="52" t="s">
        <v>5</v>
      </c>
      <c r="AE107" s="52"/>
      <c r="AF107"/>
      <c r="AG107"/>
      <c r="AH107"/>
      <c r="AI107"/>
      <c r="AJ107"/>
      <c r="AK107"/>
      <c r="AL107"/>
    </row>
    <row r="108" spans="1:38">
      <c r="A108">
        <v>1984</v>
      </c>
      <c r="B108">
        <v>0.19</v>
      </c>
      <c r="C108" s="19"/>
      <c r="D108" s="19"/>
      <c r="E108" s="26">
        <f t="shared" si="7"/>
        <v>0.34199999999999997</v>
      </c>
      <c r="G108" s="16">
        <f>'Original UAH Global data'!M8</f>
        <v>0.45045454545454588</v>
      </c>
      <c r="H108" s="16">
        <f>'Original RSS Global Data'!M8</f>
        <v>0.14223666666666679</v>
      </c>
      <c r="I108" s="25">
        <f t="shared" si="8"/>
        <v>0.64409815428667372</v>
      </c>
      <c r="J108">
        <f t="shared" si="9"/>
        <v>46</v>
      </c>
      <c r="L108" s="52" t="s">
        <v>5</v>
      </c>
      <c r="M108" s="52"/>
      <c r="T108"/>
      <c r="U108"/>
      <c r="V108" s="47">
        <v>1990</v>
      </c>
      <c r="W108" s="5">
        <f t="shared" si="10"/>
        <v>0.52379999999999993</v>
      </c>
      <c r="X108">
        <f t="shared" si="11"/>
        <v>34</v>
      </c>
      <c r="Y108" s="5"/>
      <c r="Z108" s="5"/>
      <c r="AA108" s="20"/>
      <c r="AB108" s="20"/>
      <c r="AC108"/>
      <c r="AD108" t="s">
        <v>6</v>
      </c>
      <c r="AE108">
        <v>0.89955998705815476</v>
      </c>
      <c r="AF108"/>
      <c r="AG108"/>
      <c r="AH108"/>
      <c r="AI108"/>
      <c r="AJ108"/>
      <c r="AK108"/>
      <c r="AL108"/>
    </row>
    <row r="109" spans="1:38">
      <c r="A109">
        <v>1985</v>
      </c>
      <c r="B109">
        <v>0.16</v>
      </c>
      <c r="C109" s="19"/>
      <c r="D109" s="19"/>
      <c r="E109" s="26">
        <f t="shared" si="7"/>
        <v>0.28799999999999998</v>
      </c>
      <c r="G109" s="16">
        <f>'Original UAH Global data'!M9</f>
        <v>0.22695454545454585</v>
      </c>
      <c r="H109" s="16">
        <f>'Original RSS Global Data'!M9</f>
        <v>4.7136666666666938E-2</v>
      </c>
      <c r="I109" s="25">
        <f t="shared" si="8"/>
        <v>0.66158820342830893</v>
      </c>
      <c r="J109">
        <f t="shared" si="9"/>
        <v>49</v>
      </c>
      <c r="L109" t="s">
        <v>6</v>
      </c>
      <c r="M109">
        <v>0.89955998705815476</v>
      </c>
      <c r="T109"/>
      <c r="U109"/>
      <c r="V109" s="47">
        <v>1991</v>
      </c>
      <c r="W109" s="5">
        <f t="shared" si="10"/>
        <v>0.5364000000000001</v>
      </c>
      <c r="X109">
        <f t="shared" si="11"/>
        <v>32</v>
      </c>
      <c r="Y109" s="5"/>
      <c r="Z109" s="5"/>
      <c r="AA109"/>
      <c r="AB109"/>
      <c r="AC109"/>
      <c r="AD109" t="s">
        <v>7</v>
      </c>
      <c r="AE109">
        <v>0.80920817031606751</v>
      </c>
      <c r="AF109"/>
      <c r="AG109"/>
      <c r="AH109"/>
      <c r="AI109"/>
      <c r="AJ109"/>
      <c r="AK109"/>
      <c r="AL109"/>
    </row>
    <row r="110" spans="1:38">
      <c r="A110">
        <v>1986</v>
      </c>
      <c r="B110">
        <v>0.22</v>
      </c>
      <c r="C110" s="19"/>
      <c r="D110" s="19"/>
      <c r="E110" s="26">
        <f t="shared" si="7"/>
        <v>0.39600000000000002</v>
      </c>
      <c r="G110" s="16">
        <f>'Original UAH Global data'!M10</f>
        <v>0.48795454545454564</v>
      </c>
      <c r="H110" s="16">
        <f>'Original RSS Global Data'!M10</f>
        <v>0.24798666666666691</v>
      </c>
      <c r="I110" s="25">
        <f t="shared" si="8"/>
        <v>0.67907825256993704</v>
      </c>
      <c r="J110">
        <f t="shared" si="9"/>
        <v>43</v>
      </c>
      <c r="L110" t="s">
        <v>7</v>
      </c>
      <c r="M110">
        <v>0.80920817031606751</v>
      </c>
      <c r="T110"/>
      <c r="U110"/>
      <c r="V110" s="47">
        <v>1992</v>
      </c>
      <c r="W110" s="5">
        <f t="shared" si="10"/>
        <v>0.54900000000000015</v>
      </c>
      <c r="X110">
        <f t="shared" si="11"/>
        <v>31</v>
      </c>
      <c r="Y110" s="5"/>
      <c r="Z110" s="5"/>
      <c r="AA110"/>
      <c r="AB110"/>
      <c r="AC110"/>
      <c r="AD110" t="s">
        <v>8</v>
      </c>
      <c r="AE110">
        <v>0.80477115102109231</v>
      </c>
      <c r="AF110"/>
      <c r="AG110"/>
      <c r="AH110"/>
      <c r="AI110"/>
      <c r="AJ110"/>
      <c r="AK110"/>
      <c r="AL110"/>
    </row>
    <row r="111" spans="1:38">
      <c r="A111">
        <v>1987</v>
      </c>
      <c r="B111">
        <v>0.34</v>
      </c>
      <c r="C111" s="19"/>
      <c r="D111" s="19"/>
      <c r="E111" s="26">
        <f t="shared" si="7"/>
        <v>0.61199999999999999</v>
      </c>
      <c r="G111" s="16">
        <f>'Original UAH Global data'!M11</f>
        <v>0.96645454545454579</v>
      </c>
      <c r="H111" s="16">
        <f>'Original RSS Global Data'!M11</f>
        <v>0.75858666666666685</v>
      </c>
      <c r="I111" s="25">
        <f t="shared" si="8"/>
        <v>0.69656830171157225</v>
      </c>
      <c r="J111">
        <f t="shared" si="9"/>
        <v>35</v>
      </c>
      <c r="L111" t="s">
        <v>8</v>
      </c>
      <c r="M111">
        <v>0.80477115102109231</v>
      </c>
      <c r="T111"/>
      <c r="U111"/>
      <c r="V111" s="47">
        <v>1993</v>
      </c>
      <c r="W111" s="5">
        <f t="shared" si="10"/>
        <v>0.53459999999999996</v>
      </c>
      <c r="X111">
        <f t="shared" si="11"/>
        <v>33</v>
      </c>
      <c r="Y111" s="5"/>
      <c r="Z111" s="5"/>
      <c r="AA111"/>
      <c r="AB111"/>
      <c r="AC111"/>
      <c r="AD111" t="s">
        <v>9</v>
      </c>
      <c r="AE111">
        <v>0.24018955639536413</v>
      </c>
      <c r="AF111"/>
      <c r="AG111"/>
      <c r="AH111"/>
      <c r="AI111"/>
      <c r="AJ111"/>
      <c r="AK111"/>
      <c r="AL111"/>
    </row>
    <row r="112" spans="1:38" ht="13.5" thickBot="1">
      <c r="A112">
        <v>1988</v>
      </c>
      <c r="B112">
        <v>0.4</v>
      </c>
      <c r="C112" s="19"/>
      <c r="D112" s="19"/>
      <c r="E112" s="26">
        <f t="shared" si="7"/>
        <v>0.72</v>
      </c>
      <c r="G112" s="16">
        <f>'Original UAH Global data'!M12</f>
        <v>0.94845454545454577</v>
      </c>
      <c r="H112" s="16">
        <f>'Original RSS Global Data'!M12</f>
        <v>0.70353666666666692</v>
      </c>
      <c r="I112" s="25">
        <f t="shared" si="8"/>
        <v>0.71405835085320746</v>
      </c>
      <c r="J112">
        <f t="shared" si="9"/>
        <v>31</v>
      </c>
      <c r="L112" t="s">
        <v>9</v>
      </c>
      <c r="M112">
        <v>0.24018955639536413</v>
      </c>
      <c r="T112"/>
      <c r="U112"/>
      <c r="V112" s="47">
        <v>1994</v>
      </c>
      <c r="W112" s="5">
        <f t="shared" si="10"/>
        <v>0.55980000000000008</v>
      </c>
      <c r="X112">
        <f t="shared" si="11"/>
        <v>30</v>
      </c>
      <c r="Y112" s="5"/>
      <c r="Z112" s="5"/>
      <c r="AA112"/>
      <c r="AB112"/>
      <c r="AC112"/>
      <c r="AD112" s="8" t="s">
        <v>10</v>
      </c>
      <c r="AE112" s="8">
        <v>45</v>
      </c>
      <c r="AF112"/>
      <c r="AG112"/>
      <c r="AH112"/>
      <c r="AI112"/>
      <c r="AJ112"/>
      <c r="AK112"/>
      <c r="AL112"/>
    </row>
    <row r="113" spans="1:38" ht="13.5" thickBot="1">
      <c r="A113">
        <v>1989</v>
      </c>
      <c r="B113">
        <v>0.28000000000000003</v>
      </c>
      <c r="C113" s="19"/>
      <c r="D113" s="19"/>
      <c r="E113" s="26">
        <f t="shared" si="7"/>
        <v>0.50400000000000011</v>
      </c>
      <c r="G113" s="16">
        <f>'Original UAH Global data'!M13</f>
        <v>0.50445454545454571</v>
      </c>
      <c r="H113" s="16">
        <f>'Original RSS Global Data'!M13</f>
        <v>0.35448666666666689</v>
      </c>
      <c r="I113" s="25">
        <f t="shared" si="8"/>
        <v>0.73154839999484267</v>
      </c>
      <c r="J113">
        <f t="shared" si="9"/>
        <v>38</v>
      </c>
      <c r="L113" s="8" t="s">
        <v>10</v>
      </c>
      <c r="M113" s="8">
        <v>45</v>
      </c>
      <c r="T113"/>
      <c r="U113"/>
      <c r="V113" s="47">
        <v>1995</v>
      </c>
      <c r="W113" s="5">
        <f t="shared" si="10"/>
        <v>0.61740000000000006</v>
      </c>
      <c r="X113">
        <f t="shared" si="11"/>
        <v>29</v>
      </c>
      <c r="Y113" s="5"/>
      <c r="Z113" s="5"/>
      <c r="AA113"/>
      <c r="AB113"/>
      <c r="AC113"/>
      <c r="AD113"/>
      <c r="AE113"/>
      <c r="AF113"/>
      <c r="AG113"/>
      <c r="AH113"/>
      <c r="AI113"/>
      <c r="AJ113"/>
      <c r="AK113"/>
      <c r="AL113"/>
    </row>
    <row r="114" spans="1:38" ht="13.5" thickBot="1">
      <c r="A114">
        <v>1990</v>
      </c>
      <c r="B114">
        <v>0.45</v>
      </c>
      <c r="C114" s="19"/>
      <c r="D114" s="19"/>
      <c r="E114" s="26">
        <f t="shared" si="7"/>
        <v>0.80999999999999994</v>
      </c>
      <c r="G114" s="16">
        <f>'Original UAH Global data'!M14</f>
        <v>0.90495454545454579</v>
      </c>
      <c r="H114" s="16">
        <f>'Original RSS Global Data'!M14</f>
        <v>0.65688666666666684</v>
      </c>
      <c r="I114" s="25">
        <f t="shared" si="8"/>
        <v>0.74903844913647788</v>
      </c>
      <c r="J114">
        <f t="shared" si="9"/>
        <v>27</v>
      </c>
      <c r="T114"/>
      <c r="U114"/>
      <c r="V114" s="47">
        <v>1996</v>
      </c>
      <c r="W114" s="5">
        <f t="shared" si="10"/>
        <v>0.64080000000000004</v>
      </c>
      <c r="X114">
        <f t="shared" si="11"/>
        <v>28</v>
      </c>
      <c r="Y114" s="5"/>
      <c r="Z114" s="5"/>
      <c r="AA114"/>
      <c r="AB114"/>
      <c r="AC114"/>
      <c r="AD114" t="s">
        <v>11</v>
      </c>
      <c r="AE114"/>
      <c r="AF114"/>
      <c r="AG114"/>
      <c r="AH114"/>
      <c r="AI114"/>
      <c r="AJ114"/>
      <c r="AK114"/>
      <c r="AL114"/>
    </row>
    <row r="115" spans="1:38" ht="13.5" thickBot="1">
      <c r="A115">
        <v>1991</v>
      </c>
      <c r="B115">
        <v>0.42</v>
      </c>
      <c r="C115" s="19"/>
      <c r="D115" s="19"/>
      <c r="E115" s="26">
        <f t="shared" si="7"/>
        <v>0.75600000000000001</v>
      </c>
      <c r="G115" s="16">
        <f>'Original UAH Global data'!M15</f>
        <v>0.91545454545454574</v>
      </c>
      <c r="H115" s="16">
        <f>'Original RSS Global Data'!M15</f>
        <v>0.73653666666666684</v>
      </c>
      <c r="I115" s="25">
        <f t="shared" si="8"/>
        <v>0.76652849827810599</v>
      </c>
      <c r="J115">
        <f t="shared" si="9"/>
        <v>28</v>
      </c>
      <c r="L115" t="s">
        <v>11</v>
      </c>
      <c r="T115"/>
      <c r="U115"/>
      <c r="V115" s="47">
        <v>1997</v>
      </c>
      <c r="W115" s="5">
        <f t="shared" si="10"/>
        <v>0.66779999999999995</v>
      </c>
      <c r="X115">
        <f t="shared" si="11"/>
        <v>27</v>
      </c>
      <c r="Y115" s="5"/>
      <c r="Z115" s="5"/>
      <c r="AA115"/>
      <c r="AB115"/>
      <c r="AC115"/>
      <c r="AD115" s="51"/>
      <c r="AE115" s="51" t="s">
        <v>16</v>
      </c>
      <c r="AF115" s="51" t="s">
        <v>17</v>
      </c>
      <c r="AG115" s="51" t="s">
        <v>18</v>
      </c>
      <c r="AH115" s="51" t="s">
        <v>19</v>
      </c>
      <c r="AI115" s="51" t="s">
        <v>20</v>
      </c>
      <c r="AJ115"/>
      <c r="AK115"/>
      <c r="AL115"/>
    </row>
    <row r="116" spans="1:38">
      <c r="A116">
        <v>1992</v>
      </c>
      <c r="B116">
        <v>0.24</v>
      </c>
      <c r="C116" s="19"/>
      <c r="D116" s="19"/>
      <c r="E116" s="26">
        <f t="shared" si="7"/>
        <v>0.43200000000000005</v>
      </c>
      <c r="G116" s="16">
        <f>'Original UAH Global data'!M16</f>
        <v>0.37545454545454571</v>
      </c>
      <c r="H116" s="16">
        <f>'Original RSS Global Data'!M16</f>
        <v>0.26838666666666688</v>
      </c>
      <c r="I116" s="25">
        <f t="shared" si="8"/>
        <v>0.7840185474197412</v>
      </c>
      <c r="J116">
        <f t="shared" si="9"/>
        <v>40</v>
      </c>
      <c r="L116" s="51"/>
      <c r="M116" s="51" t="s">
        <v>16</v>
      </c>
      <c r="N116" s="51" t="s">
        <v>17</v>
      </c>
      <c r="O116" s="51" t="s">
        <v>18</v>
      </c>
      <c r="P116" s="51" t="s">
        <v>19</v>
      </c>
      <c r="Q116" s="51" t="s">
        <v>20</v>
      </c>
      <c r="T116"/>
      <c r="U116"/>
      <c r="V116" s="47">
        <v>1998</v>
      </c>
      <c r="W116" s="5">
        <f t="shared" si="10"/>
        <v>0.70920000000000005</v>
      </c>
      <c r="X116">
        <f t="shared" si="11"/>
        <v>26</v>
      </c>
      <c r="Y116" s="5"/>
      <c r="Z116" s="5"/>
      <c r="AA116" s="21"/>
      <c r="AB116" s="21"/>
      <c r="AC116" s="21"/>
      <c r="AD116" t="s">
        <v>12</v>
      </c>
      <c r="AE116">
        <v>1</v>
      </c>
      <c r="AF116">
        <v>10.521488427939719</v>
      </c>
      <c r="AG116">
        <v>10.521488427939719</v>
      </c>
      <c r="AH116">
        <v>182.37652724036565</v>
      </c>
      <c r="AI116">
        <v>4.5544742301521597E-17</v>
      </c>
      <c r="AJ116"/>
      <c r="AK116"/>
      <c r="AL116"/>
    </row>
    <row r="117" spans="1:38">
      <c r="A117">
        <v>1993</v>
      </c>
      <c r="B117">
        <v>0.27</v>
      </c>
      <c r="C117" s="19"/>
      <c r="D117" s="19"/>
      <c r="E117" s="26">
        <f t="shared" si="7"/>
        <v>0.48600000000000004</v>
      </c>
      <c r="G117" s="16">
        <f>'Original UAH Global data'!M17</f>
        <v>0.51345454545454572</v>
      </c>
      <c r="H117" s="16">
        <f>'Original RSS Global Data'!M17</f>
        <v>0.37713666666666695</v>
      </c>
      <c r="I117" s="25">
        <f t="shared" si="8"/>
        <v>0.80150859656137641</v>
      </c>
      <c r="J117">
        <f t="shared" si="9"/>
        <v>39</v>
      </c>
      <c r="L117" t="s">
        <v>12</v>
      </c>
      <c r="M117">
        <v>1</v>
      </c>
      <c r="N117">
        <v>10.521488427939719</v>
      </c>
      <c r="O117">
        <v>10.521488427939719</v>
      </c>
      <c r="P117">
        <v>182.37652724036565</v>
      </c>
      <c r="Q117">
        <v>4.5544742301521597E-17</v>
      </c>
      <c r="T117"/>
      <c r="U117"/>
      <c r="V117" s="47">
        <v>1999</v>
      </c>
      <c r="W117" s="5">
        <f t="shared" si="10"/>
        <v>0.73259999999999992</v>
      </c>
      <c r="X117">
        <f t="shared" si="11"/>
        <v>24</v>
      </c>
      <c r="Y117" s="5"/>
      <c r="Z117" s="5"/>
      <c r="AA117"/>
      <c r="AB117"/>
      <c r="AC117"/>
      <c r="AD117" t="s">
        <v>13</v>
      </c>
      <c r="AE117">
        <v>43</v>
      </c>
      <c r="AF117">
        <v>2.4807139890602778</v>
      </c>
      <c r="AG117">
        <v>5.769102300140181E-2</v>
      </c>
      <c r="AH117"/>
      <c r="AI117"/>
      <c r="AJ117"/>
      <c r="AK117"/>
      <c r="AL117"/>
    </row>
    <row r="118" spans="1:38" ht="13.5" thickBot="1">
      <c r="A118">
        <v>1994</v>
      </c>
      <c r="B118">
        <v>0.33</v>
      </c>
      <c r="C118" s="19"/>
      <c r="D118" s="19"/>
      <c r="E118" s="26">
        <f t="shared" si="7"/>
        <v>0.59400000000000008</v>
      </c>
      <c r="G118" s="16">
        <f>'Original UAH Global data'!M18</f>
        <v>0.76245454545454572</v>
      </c>
      <c r="H118" s="16">
        <f>'Original RSS Global Data'!M18</f>
        <v>0.6109866666666669</v>
      </c>
      <c r="I118" s="25">
        <f t="shared" si="8"/>
        <v>0.81899864570301162</v>
      </c>
      <c r="J118">
        <f t="shared" si="9"/>
        <v>36</v>
      </c>
      <c r="L118" t="s">
        <v>13</v>
      </c>
      <c r="M118">
        <v>43</v>
      </c>
      <c r="N118">
        <v>2.4807139890602778</v>
      </c>
      <c r="O118">
        <v>5.769102300140181E-2</v>
      </c>
      <c r="T118"/>
      <c r="U118"/>
      <c r="V118" s="47">
        <v>2000</v>
      </c>
      <c r="W118" s="5">
        <f t="shared" si="10"/>
        <v>0.72539999999999993</v>
      </c>
      <c r="X118">
        <f t="shared" si="11"/>
        <v>25</v>
      </c>
      <c r="Y118" s="5"/>
      <c r="Z118" s="5"/>
      <c r="AA118"/>
      <c r="AB118"/>
      <c r="AC118"/>
      <c r="AD118" s="8" t="s">
        <v>14</v>
      </c>
      <c r="AE118" s="8">
        <v>44</v>
      </c>
      <c r="AF118" s="8">
        <v>13.002202416999996</v>
      </c>
      <c r="AG118" s="8"/>
      <c r="AH118" s="8"/>
      <c r="AI118" s="8"/>
      <c r="AJ118"/>
      <c r="AK118"/>
      <c r="AL118"/>
    </row>
    <row r="119" spans="1:38" ht="13.5" thickBot="1">
      <c r="A119">
        <v>1995</v>
      </c>
      <c r="B119">
        <v>0.48</v>
      </c>
      <c r="C119" s="19"/>
      <c r="D119" s="19"/>
      <c r="E119" s="26">
        <f t="shared" si="7"/>
        <v>0.8640000000000001</v>
      </c>
      <c r="G119" s="16">
        <f>'Original UAH Global data'!M19</f>
        <v>1.0054545454545458</v>
      </c>
      <c r="H119" s="16">
        <f>'Original RSS Global Data'!M19</f>
        <v>0.85443666666666684</v>
      </c>
      <c r="I119" s="25">
        <f t="shared" si="8"/>
        <v>0.83648869484464683</v>
      </c>
      <c r="J119">
        <f t="shared" si="9"/>
        <v>26</v>
      </c>
      <c r="L119" s="8" t="s">
        <v>14</v>
      </c>
      <c r="M119" s="8">
        <v>44</v>
      </c>
      <c r="N119" s="8">
        <v>13.002202416999996</v>
      </c>
      <c r="O119" s="8"/>
      <c r="P119" s="8"/>
      <c r="Q119" s="8"/>
      <c r="T119"/>
      <c r="U119"/>
      <c r="V119" s="47">
        <v>2001</v>
      </c>
      <c r="W119" s="5">
        <f t="shared" si="10"/>
        <v>0.74879999999999991</v>
      </c>
      <c r="X119">
        <f t="shared" si="11"/>
        <v>23</v>
      </c>
      <c r="Y119" s="5"/>
      <c r="Z119" s="5"/>
      <c r="AA119"/>
      <c r="AB119"/>
      <c r="AC119"/>
      <c r="AD119"/>
      <c r="AE119"/>
      <c r="AF119"/>
      <c r="AG119"/>
      <c r="AH119"/>
      <c r="AI119"/>
      <c r="AJ119"/>
      <c r="AK119"/>
      <c r="AL119"/>
    </row>
    <row r="120" spans="1:38" ht="13.5" thickBot="1">
      <c r="A120">
        <v>1996</v>
      </c>
      <c r="B120">
        <v>0.35</v>
      </c>
      <c r="C120" s="19"/>
      <c r="D120" s="19"/>
      <c r="E120" s="26">
        <f t="shared" si="7"/>
        <v>0.63</v>
      </c>
      <c r="G120" s="16">
        <f>'Original UAH Global data'!M20</f>
        <v>0.86295454545454575</v>
      </c>
      <c r="H120" s="16">
        <f>'Original RSS Global Data'!M20</f>
        <v>0.68118666666666683</v>
      </c>
      <c r="I120" s="25">
        <f t="shared" si="8"/>
        <v>0.85397874398627494</v>
      </c>
      <c r="J120">
        <f t="shared" si="9"/>
        <v>32</v>
      </c>
      <c r="T120"/>
      <c r="U120"/>
      <c r="V120" s="47">
        <v>2002</v>
      </c>
      <c r="W120" s="5">
        <f t="shared" si="10"/>
        <v>0.81719999999999993</v>
      </c>
      <c r="X120">
        <f t="shared" si="11"/>
        <v>22</v>
      </c>
      <c r="Y120" s="5"/>
      <c r="Z120" s="5"/>
      <c r="AA120"/>
      <c r="AB120"/>
      <c r="AC120"/>
      <c r="AD120" s="51"/>
      <c r="AE120" s="51" t="s">
        <v>21</v>
      </c>
      <c r="AF120" s="51" t="s">
        <v>9</v>
      </c>
      <c r="AG120" s="51" t="s">
        <v>22</v>
      </c>
      <c r="AH120" s="51" t="s">
        <v>23</v>
      </c>
      <c r="AI120" s="51" t="s">
        <v>24</v>
      </c>
      <c r="AJ120" s="51" t="s">
        <v>25</v>
      </c>
      <c r="AK120" s="51" t="s">
        <v>26</v>
      </c>
      <c r="AL120" s="51" t="s">
        <v>27</v>
      </c>
    </row>
    <row r="121" spans="1:38">
      <c r="A121">
        <v>1997</v>
      </c>
      <c r="B121">
        <v>0.49</v>
      </c>
      <c r="C121" s="19"/>
      <c r="D121" s="19"/>
      <c r="E121" s="26">
        <f t="shared" si="7"/>
        <v>0.88200000000000001</v>
      </c>
      <c r="G121" s="16">
        <f>'Original UAH Global data'!M21</f>
        <v>0.86595454545454575</v>
      </c>
      <c r="H121" s="16">
        <f>'Original RSS Global Data'!M21</f>
        <v>0.74073666666666682</v>
      </c>
      <c r="I121" s="25">
        <f t="shared" ref="I121:I147" si="12">$M$45*A121+$M$44</f>
        <v>0.87146879312791015</v>
      </c>
      <c r="J121">
        <f t="shared" si="9"/>
        <v>25</v>
      </c>
      <c r="L121" s="51"/>
      <c r="M121" s="51" t="s">
        <v>21</v>
      </c>
      <c r="N121" s="51" t="s">
        <v>9</v>
      </c>
      <c r="O121" s="51" t="s">
        <v>22</v>
      </c>
      <c r="P121" s="51" t="s">
        <v>23</v>
      </c>
      <c r="Q121" s="51" t="s">
        <v>24</v>
      </c>
      <c r="R121" s="51" t="s">
        <v>25</v>
      </c>
      <c r="S121" s="51" t="s">
        <v>26</v>
      </c>
      <c r="T121" s="51" t="s">
        <v>27</v>
      </c>
      <c r="U121"/>
      <c r="V121" s="47">
        <v>2003</v>
      </c>
      <c r="W121" s="5">
        <f t="shared" si="10"/>
        <v>0.88200000000000001</v>
      </c>
      <c r="X121">
        <f t="shared" si="11"/>
        <v>21</v>
      </c>
      <c r="Y121" s="5"/>
      <c r="Z121" s="5"/>
      <c r="AA121" s="21"/>
      <c r="AB121" s="21"/>
      <c r="AC121" s="21"/>
      <c r="AD121" t="s">
        <v>15</v>
      </c>
      <c r="AE121">
        <v>-73.495461363636323</v>
      </c>
      <c r="AF121">
        <v>5.5168283017830708</v>
      </c>
      <c r="AG121">
        <v>-13.322049798048303</v>
      </c>
      <c r="AH121">
        <v>7.3239126974502704E-17</v>
      </c>
      <c r="AI121">
        <v>-84.621205964321533</v>
      </c>
      <c r="AJ121">
        <v>-62.369716762951114</v>
      </c>
      <c r="AK121">
        <v>-84.621205964321533</v>
      </c>
      <c r="AL121">
        <v>-62.369716762951114</v>
      </c>
    </row>
    <row r="122" spans="1:38" ht="13.5" thickBot="1">
      <c r="A122">
        <v>1998</v>
      </c>
      <c r="B122">
        <v>0.63</v>
      </c>
      <c r="C122" s="19"/>
      <c r="D122" s="19"/>
      <c r="E122" s="26">
        <f t="shared" si="7"/>
        <v>1.1339999999999999</v>
      </c>
      <c r="G122" s="16">
        <f>'Original UAH Global data'!M22</f>
        <v>1.7509545454545457</v>
      </c>
      <c r="H122" s="16">
        <f>'Original RSS Global Data'!M22</f>
        <v>1.5460866666666668</v>
      </c>
      <c r="I122" s="25">
        <f t="shared" si="12"/>
        <v>0.88895884226954536</v>
      </c>
      <c r="J122">
        <f t="shared" si="9"/>
        <v>18</v>
      </c>
      <c r="L122" t="s">
        <v>15</v>
      </c>
      <c r="M122">
        <v>-73.495461363636323</v>
      </c>
      <c r="N122">
        <v>5.5168283017830708</v>
      </c>
      <c r="O122">
        <v>-13.322049798048303</v>
      </c>
      <c r="P122">
        <v>7.3239126974502704E-17</v>
      </c>
      <c r="Q122">
        <v>-84.621205964321533</v>
      </c>
      <c r="R122">
        <v>-62.369716762951114</v>
      </c>
      <c r="S122">
        <v>-84.621205964321533</v>
      </c>
      <c r="T122">
        <v>-62.369716762951114</v>
      </c>
      <c r="U122"/>
      <c r="V122" s="47">
        <v>2004</v>
      </c>
      <c r="W122" s="5">
        <f t="shared" si="10"/>
        <v>0.92340000000000022</v>
      </c>
      <c r="X122">
        <f t="shared" si="11"/>
        <v>20</v>
      </c>
      <c r="Y122" s="5"/>
      <c r="Z122" s="5"/>
      <c r="AA122"/>
      <c r="AB122"/>
      <c r="AC122"/>
      <c r="AD122" s="8" t="s">
        <v>28</v>
      </c>
      <c r="AE122" s="8">
        <v>3.7232114624505909E-2</v>
      </c>
      <c r="AF122" s="8">
        <v>2.7569775654922146E-3</v>
      </c>
      <c r="AG122" s="8">
        <v>13.504685381021121</v>
      </c>
      <c r="AH122" s="8">
        <v>4.554474230152193E-17</v>
      </c>
      <c r="AI122" s="8">
        <v>3.1672139474731638E-2</v>
      </c>
      <c r="AJ122" s="8">
        <v>4.279208977428018E-2</v>
      </c>
      <c r="AK122" s="8">
        <v>3.1672139474731638E-2</v>
      </c>
      <c r="AL122" s="8">
        <v>4.279208977428018E-2</v>
      </c>
    </row>
    <row r="123" spans="1:38" ht="13.5" thickBot="1">
      <c r="A123">
        <v>1999</v>
      </c>
      <c r="B123">
        <v>0.41</v>
      </c>
      <c r="C123" s="19"/>
      <c r="D123" s="19"/>
      <c r="E123" s="26">
        <f t="shared" si="7"/>
        <v>0.73799999999999999</v>
      </c>
      <c r="G123" s="16">
        <f>'Original UAH Global data'!M23</f>
        <v>0.84945454545454568</v>
      </c>
      <c r="H123" s="16">
        <f>'Original RSS Global Data'!M23</f>
        <v>0.74253666666666684</v>
      </c>
      <c r="I123" s="25">
        <f t="shared" si="12"/>
        <v>0.90644889141118057</v>
      </c>
      <c r="J123">
        <f t="shared" si="9"/>
        <v>29</v>
      </c>
      <c r="L123" s="8" t="s">
        <v>28</v>
      </c>
      <c r="M123" s="8">
        <v>3.7232114624505909E-2</v>
      </c>
      <c r="N123" s="8">
        <v>2.7569775654922146E-3</v>
      </c>
      <c r="O123" s="8">
        <v>13.504685381021121</v>
      </c>
      <c r="P123" s="8">
        <v>4.554474230152193E-17</v>
      </c>
      <c r="Q123" s="8">
        <v>3.1672139474731638E-2</v>
      </c>
      <c r="R123" s="8">
        <v>4.279208977428018E-2</v>
      </c>
      <c r="S123" s="8">
        <v>3.1672139474731638E-2</v>
      </c>
      <c r="T123" s="8">
        <v>4.279208977428018E-2</v>
      </c>
      <c r="U123"/>
      <c r="V123" s="47">
        <v>2005</v>
      </c>
      <c r="W123" s="5">
        <f t="shared" si="10"/>
        <v>0.96300000000000008</v>
      </c>
      <c r="X123">
        <f t="shared" si="11"/>
        <v>19</v>
      </c>
      <c r="Y123" s="5"/>
      <c r="Z123" s="5"/>
      <c r="AA123"/>
      <c r="AB123"/>
      <c r="AC123"/>
      <c r="AD123"/>
      <c r="AE123"/>
      <c r="AF123"/>
      <c r="AG123"/>
      <c r="AH123"/>
      <c r="AI123"/>
      <c r="AJ123"/>
      <c r="AK123"/>
      <c r="AL123"/>
    </row>
    <row r="124" spans="1:38">
      <c r="A124">
        <v>2000</v>
      </c>
      <c r="B124">
        <v>0.41</v>
      </c>
      <c r="C124" s="19"/>
      <c r="D124" s="19"/>
      <c r="E124" s="26">
        <f t="shared" si="7"/>
        <v>0.73799999999999999</v>
      </c>
      <c r="G124" s="16">
        <f>'Original UAH Global data'!M24</f>
        <v>0.84345454545454568</v>
      </c>
      <c r="H124" s="16">
        <f>'Original RSS Global Data'!M24</f>
        <v>0.73248666666666684</v>
      </c>
      <c r="I124" s="25">
        <f t="shared" si="12"/>
        <v>0.92393894055280867</v>
      </c>
      <c r="J124">
        <f t="shared" si="9"/>
        <v>29</v>
      </c>
      <c r="T124"/>
      <c r="U124"/>
      <c r="V124" s="47">
        <v>2006</v>
      </c>
      <c r="W124" s="5">
        <f t="shared" ref="W124:W131" si="13">AVERAGE(E121:E130)</f>
        <v>1.0188000000000001</v>
      </c>
      <c r="X124">
        <f t="shared" si="11"/>
        <v>18</v>
      </c>
      <c r="Y124" s="5"/>
      <c r="Z124" s="5"/>
      <c r="AA124"/>
      <c r="AB124"/>
      <c r="AC124"/>
      <c r="AD124"/>
      <c r="AE124"/>
      <c r="AF124"/>
      <c r="AG124"/>
      <c r="AH124"/>
      <c r="AI124"/>
      <c r="AJ124"/>
      <c r="AK124"/>
      <c r="AL124"/>
    </row>
    <row r="125" spans="1:38">
      <c r="A125">
        <v>2001</v>
      </c>
      <c r="B125">
        <v>0.55000000000000004</v>
      </c>
      <c r="C125" s="19"/>
      <c r="D125" s="19"/>
      <c r="E125" s="26">
        <f t="shared" si="7"/>
        <v>0.99</v>
      </c>
      <c r="G125" s="16">
        <f>'Original UAH Global data'!M25</f>
        <v>1.0864545454545458</v>
      </c>
      <c r="H125" s="16">
        <f>'Original RSS Global Data'!M25</f>
        <v>1.0210866666666669</v>
      </c>
      <c r="I125" s="25">
        <f t="shared" si="12"/>
        <v>0.94142898969444389</v>
      </c>
      <c r="J125">
        <f t="shared" si="9"/>
        <v>23</v>
      </c>
      <c r="T125"/>
      <c r="U125"/>
      <c r="V125" s="47">
        <v>2007</v>
      </c>
      <c r="W125" s="5">
        <f t="shared" si="13"/>
        <v>1.0476000000000001</v>
      </c>
      <c r="X125">
        <f t="shared" si="11"/>
        <v>16</v>
      </c>
      <c r="Y125" s="5"/>
      <c r="Z125" s="5"/>
      <c r="AA125"/>
      <c r="AB125"/>
      <c r="AC125"/>
      <c r="AD125"/>
      <c r="AE125"/>
      <c r="AF125"/>
      <c r="AG125"/>
      <c r="AH125"/>
      <c r="AI125"/>
      <c r="AJ125"/>
      <c r="AK125"/>
      <c r="AL125"/>
    </row>
    <row r="126" spans="1:38">
      <c r="A126">
        <v>2002</v>
      </c>
      <c r="B126">
        <v>0.62</v>
      </c>
      <c r="C126" s="19"/>
      <c r="D126" s="19"/>
      <c r="E126" s="26">
        <f t="shared" si="7"/>
        <v>1.1160000000000001</v>
      </c>
      <c r="G126" s="16">
        <f>'Original UAH Global data'!M26</f>
        <v>1.2694545454545458</v>
      </c>
      <c r="H126" s="16">
        <f>'Original RSS Global Data'!M26</f>
        <v>1.216536666666667</v>
      </c>
      <c r="I126" s="25">
        <f t="shared" si="12"/>
        <v>0.9589190388360791</v>
      </c>
      <c r="J126">
        <f t="shared" si="9"/>
        <v>20</v>
      </c>
      <c r="T126"/>
      <c r="U126"/>
      <c r="V126" s="47">
        <v>2008</v>
      </c>
      <c r="W126" s="5">
        <f t="shared" si="13"/>
        <v>1.0314000000000001</v>
      </c>
      <c r="X126">
        <f t="shared" si="11"/>
        <v>17</v>
      </c>
      <c r="Y126" s="5"/>
      <c r="Z126" s="5"/>
      <c r="AA126"/>
      <c r="AB126"/>
      <c r="AC126"/>
      <c r="AD126"/>
      <c r="AE126"/>
      <c r="AF126"/>
      <c r="AG126"/>
      <c r="AH126"/>
      <c r="AI126"/>
    </row>
    <row r="127" spans="1:38">
      <c r="A127">
        <v>2003</v>
      </c>
      <c r="B127">
        <v>0.63</v>
      </c>
      <c r="C127" s="19"/>
      <c r="D127" s="19"/>
      <c r="E127" s="26">
        <f t="shared" si="7"/>
        <v>1.1339999999999999</v>
      </c>
      <c r="G127" s="16">
        <f>'Original UAH Global data'!M27</f>
        <v>1.2169545454545458</v>
      </c>
      <c r="H127" s="16">
        <f>'Original RSS Global Data'!M27</f>
        <v>1.2429366666666668</v>
      </c>
      <c r="I127" s="25">
        <f t="shared" si="12"/>
        <v>0.97640908797771431</v>
      </c>
      <c r="J127">
        <f t="shared" si="9"/>
        <v>18</v>
      </c>
      <c r="T127"/>
      <c r="U127"/>
      <c r="V127" s="47">
        <v>2009</v>
      </c>
      <c r="W127" s="5">
        <f t="shared" si="13"/>
        <v>1.0782</v>
      </c>
      <c r="X127">
        <f t="shared" si="11"/>
        <v>15</v>
      </c>
      <c r="Y127" s="5"/>
      <c r="Z127" s="5"/>
      <c r="AA127"/>
      <c r="AB127"/>
    </row>
    <row r="128" spans="1:38">
      <c r="A128">
        <v>2004</v>
      </c>
      <c r="B128">
        <v>0.56000000000000005</v>
      </c>
      <c r="C128" s="19"/>
      <c r="D128" s="19"/>
      <c r="E128" s="26">
        <f t="shared" si="7"/>
        <v>1.0080000000000002</v>
      </c>
      <c r="G128" s="16">
        <f>'Original UAH Global data'!M28</f>
        <v>1.0249545454545457</v>
      </c>
      <c r="H128" s="16">
        <f>'Original RSS Global Data'!M28</f>
        <v>1.1217366666666668</v>
      </c>
      <c r="I128" s="25">
        <f t="shared" si="12"/>
        <v>0.99389913711934952</v>
      </c>
      <c r="J128">
        <f t="shared" si="9"/>
        <v>22</v>
      </c>
      <c r="T128"/>
      <c r="U128"/>
      <c r="V128" s="47">
        <v>2010</v>
      </c>
      <c r="W128" s="5">
        <f t="shared" si="13"/>
        <v>1.1375999999999999</v>
      </c>
      <c r="X128">
        <f t="shared" si="11"/>
        <v>14</v>
      </c>
      <c r="Y128" s="5"/>
      <c r="Z128" s="5"/>
      <c r="AA128"/>
      <c r="AB128"/>
    </row>
    <row r="129" spans="1:28">
      <c r="A129">
        <v>2005</v>
      </c>
      <c r="B129">
        <v>0.7</v>
      </c>
      <c r="C129" s="19"/>
      <c r="D129" s="19"/>
      <c r="E129" s="26">
        <f t="shared" si="7"/>
        <v>1.26</v>
      </c>
      <c r="G129" s="16">
        <f>'Original UAH Global data'!M29</f>
        <v>1.2364545454545457</v>
      </c>
      <c r="H129" s="16">
        <f>'Original RSS Global Data'!M29</f>
        <v>1.3527366666666669</v>
      </c>
      <c r="I129" s="25">
        <f t="shared" si="12"/>
        <v>1.0113891862609776</v>
      </c>
      <c r="J129">
        <f t="shared" si="9"/>
        <v>12</v>
      </c>
      <c r="L129" s="1"/>
      <c r="T129"/>
      <c r="U129"/>
      <c r="V129" s="47">
        <v>2011</v>
      </c>
      <c r="W129" s="5">
        <f t="shared" si="13"/>
        <v>1.1484000000000001</v>
      </c>
      <c r="X129">
        <f t="shared" si="11"/>
        <v>13</v>
      </c>
      <c r="Y129" s="5"/>
      <c r="Z129" s="5"/>
      <c r="AA129"/>
      <c r="AB129"/>
    </row>
    <row r="130" spans="1:28">
      <c r="A130">
        <v>2006</v>
      </c>
      <c r="B130">
        <v>0.66</v>
      </c>
      <c r="C130" s="19"/>
      <c r="D130" s="19"/>
      <c r="E130" s="26">
        <f t="shared" si="7"/>
        <v>1.1880000000000002</v>
      </c>
      <c r="G130" s="16">
        <f>'Original UAH Global data'!M30</f>
        <v>1.0834545454545457</v>
      </c>
      <c r="H130" s="16">
        <f>'Original RSS Global Data'!M30</f>
        <v>1.1973366666666669</v>
      </c>
      <c r="I130" s="25">
        <f t="shared" si="12"/>
        <v>1.0288792354026128</v>
      </c>
      <c r="J130">
        <f t="shared" si="9"/>
        <v>15</v>
      </c>
      <c r="T130"/>
      <c r="U130"/>
      <c r="V130" s="47">
        <v>2012</v>
      </c>
      <c r="W130" s="5">
        <f t="shared" si="13"/>
        <v>1.1538000000000002</v>
      </c>
      <c r="X130">
        <f t="shared" si="11"/>
        <v>12</v>
      </c>
      <c r="Y130" s="5"/>
      <c r="Z130" s="5"/>
      <c r="AA130"/>
      <c r="AB130"/>
    </row>
    <row r="131" spans="1:28">
      <c r="A131">
        <v>2007</v>
      </c>
      <c r="B131">
        <v>0.65</v>
      </c>
      <c r="C131" s="19"/>
      <c r="D131" s="19"/>
      <c r="E131" s="26">
        <f t="shared" si="7"/>
        <v>1.1700000000000002</v>
      </c>
      <c r="G131" s="16">
        <f>'Original UAH Global data'!M31</f>
        <v>1.1689545454545458</v>
      </c>
      <c r="H131" s="16">
        <f>'Original RSS Global Data'!M31</f>
        <v>1.2591366666666668</v>
      </c>
      <c r="I131" s="25">
        <f t="shared" si="12"/>
        <v>1.046369284544248</v>
      </c>
      <c r="J131">
        <f t="shared" si="9"/>
        <v>16</v>
      </c>
      <c r="T131"/>
      <c r="U131"/>
      <c r="V131" s="47">
        <v>2013</v>
      </c>
      <c r="W131" s="5">
        <f t="shared" si="13"/>
        <v>1.1628000000000003</v>
      </c>
      <c r="X131">
        <f t="shared" si="11"/>
        <v>11</v>
      </c>
      <c r="Y131" s="5"/>
      <c r="Z131" s="5"/>
      <c r="AA131"/>
      <c r="AB131"/>
    </row>
    <row r="132" spans="1:28">
      <c r="A132">
        <v>2008</v>
      </c>
      <c r="B132">
        <v>0.54</v>
      </c>
      <c r="C132" s="19"/>
      <c r="D132" s="19"/>
      <c r="E132" s="26">
        <f t="shared" ref="E132:E144" si="14">B132*9/5</f>
        <v>0.97200000000000009</v>
      </c>
      <c r="G132" s="16">
        <f>'Original UAH Global data'!M32</f>
        <v>0.69645454545454588</v>
      </c>
      <c r="H132" s="16">
        <f>'Original RSS Global Data'!M32</f>
        <v>0.9003366666666669</v>
      </c>
      <c r="I132" s="25">
        <f t="shared" si="12"/>
        <v>1.0638593336858833</v>
      </c>
      <c r="J132">
        <f t="shared" si="9"/>
        <v>24</v>
      </c>
      <c r="T132"/>
      <c r="U132"/>
      <c r="V132" s="47">
        <v>2014</v>
      </c>
      <c r="W132" s="5">
        <f t="shared" ref="W132:W137" si="15">AVERAGE(E129:E138)</f>
        <v>1.1970000000000001</v>
      </c>
      <c r="X132">
        <f t="shared" si="11"/>
        <v>10</v>
      </c>
      <c r="Y132" s="2"/>
      <c r="Z132" s="49"/>
      <c r="AA132"/>
      <c r="AB132"/>
    </row>
    <row r="133" spans="1:28">
      <c r="A133">
        <v>2009</v>
      </c>
      <c r="B133">
        <v>0.67</v>
      </c>
      <c r="C133" s="19"/>
      <c r="D133" s="19"/>
      <c r="E133" s="26">
        <f t="shared" si="14"/>
        <v>1.206</v>
      </c>
      <c r="G133" s="16">
        <f>'Original UAH Global data'!M33</f>
        <v>1.0474545454545456</v>
      </c>
      <c r="H133" s="16">
        <f>'Original RSS Global Data'!M33</f>
        <v>1.1803866666666669</v>
      </c>
      <c r="I133" s="25">
        <f t="shared" si="12"/>
        <v>1.0813493828275114</v>
      </c>
      <c r="J133">
        <f t="shared" si="9"/>
        <v>14</v>
      </c>
      <c r="L133" s="20"/>
      <c r="M133" s="20"/>
      <c r="T133"/>
      <c r="U133"/>
      <c r="V133" s="47">
        <v>2015</v>
      </c>
      <c r="W133" s="5">
        <f t="shared" si="15"/>
        <v>1.2348000000000001</v>
      </c>
      <c r="X133">
        <f t="shared" si="11"/>
        <v>9</v>
      </c>
      <c r="Y133" s="5"/>
      <c r="Z133" s="5"/>
      <c r="AA133"/>
      <c r="AB133"/>
    </row>
    <row r="134" spans="1:28">
      <c r="A134">
        <v>2010</v>
      </c>
      <c r="B134">
        <v>0.74</v>
      </c>
      <c r="C134" s="19"/>
      <c r="D134" s="19"/>
      <c r="E134" s="26">
        <f t="shared" si="14"/>
        <v>1.3320000000000001</v>
      </c>
      <c r="G134" s="16">
        <f>'Original UAH Global data'!M34</f>
        <v>1.4734545454545456</v>
      </c>
      <c r="H134" s="16">
        <f>'Original RSS Global Data'!M34</f>
        <v>1.603086666666667</v>
      </c>
      <c r="I134" s="25">
        <f t="shared" si="12"/>
        <v>1.0988394319691466</v>
      </c>
      <c r="J134">
        <f t="shared" si="9"/>
        <v>11</v>
      </c>
      <c r="T134"/>
      <c r="U134"/>
      <c r="V134" s="47">
        <v>2016</v>
      </c>
      <c r="W134" s="5">
        <f t="shared" si="15"/>
        <v>1.3013999999999999</v>
      </c>
      <c r="X134">
        <f t="shared" si="11"/>
        <v>8</v>
      </c>
      <c r="Y134" s="2"/>
      <c r="Z134" s="49"/>
      <c r="AA134"/>
      <c r="AB134"/>
    </row>
    <row r="135" spans="1:28">
      <c r="A135">
        <v>2011</v>
      </c>
      <c r="B135">
        <v>0.61</v>
      </c>
      <c r="E135" s="26">
        <f t="shared" si="14"/>
        <v>1.0980000000000001</v>
      </c>
      <c r="G135" s="16">
        <f>'Original UAH Global data'!M35</f>
        <v>0.90945454545454574</v>
      </c>
      <c r="H135" s="16">
        <f>'Original RSS Global Data'!M35</f>
        <v>1.040886666666667</v>
      </c>
      <c r="I135" s="25">
        <f t="shared" si="12"/>
        <v>1.1163294811107818</v>
      </c>
      <c r="J135">
        <f t="shared" si="9"/>
        <v>21</v>
      </c>
      <c r="T135"/>
      <c r="U135"/>
      <c r="V135" s="47">
        <v>2017</v>
      </c>
      <c r="W135" s="5">
        <f>AVERAGE(E132:E141)</f>
        <v>1.3535999999999999</v>
      </c>
      <c r="X135">
        <f t="shared" si="11"/>
        <v>7</v>
      </c>
      <c r="Y135" s="5"/>
      <c r="Z135" s="5"/>
      <c r="AA135"/>
      <c r="AB135"/>
    </row>
    <row r="136" spans="1:28">
      <c r="A136">
        <v>2012</v>
      </c>
      <c r="B136">
        <v>0.65</v>
      </c>
      <c r="E136" s="26">
        <f t="shared" si="14"/>
        <v>1.1700000000000002</v>
      </c>
      <c r="G136" s="16">
        <f>'Original UAH Global data'!M36</f>
        <v>0.97095454545454574</v>
      </c>
      <c r="H136" s="16">
        <f>'Original RSS Global Data'!M36</f>
        <v>1.151586666666667</v>
      </c>
      <c r="I136" s="25">
        <f t="shared" si="12"/>
        <v>1.133819530252417</v>
      </c>
      <c r="J136">
        <f t="shared" si="9"/>
        <v>16</v>
      </c>
      <c r="T136"/>
      <c r="U136"/>
      <c r="V136" s="47">
        <v>2018</v>
      </c>
      <c r="W136" s="5">
        <f t="shared" si="15"/>
        <v>1.413</v>
      </c>
      <c r="X136">
        <f t="shared" si="11"/>
        <v>6</v>
      </c>
      <c r="Y136" s="5"/>
      <c r="Z136" s="5"/>
      <c r="AA136"/>
      <c r="AB136"/>
    </row>
    <row r="137" spans="1:28">
      <c r="A137">
        <v>2013</v>
      </c>
      <c r="B137">
        <v>0.68</v>
      </c>
      <c r="E137" s="26">
        <f t="shared" si="14"/>
        <v>1.224</v>
      </c>
      <c r="G137" s="16">
        <f>'Original UAH Global data'!M37</f>
        <v>1.1299545454545457</v>
      </c>
      <c r="H137" s="16">
        <f>'Original RSS Global Data'!M37</f>
        <v>1.2816366666666668</v>
      </c>
      <c r="I137" s="25">
        <f t="shared" si="12"/>
        <v>1.1513095793940522</v>
      </c>
      <c r="J137">
        <f t="shared" si="9"/>
        <v>13</v>
      </c>
      <c r="T137"/>
      <c r="U137"/>
      <c r="V137" s="56">
        <v>2019</v>
      </c>
      <c r="W137" s="5">
        <f t="shared" si="15"/>
        <v>1.4688000000000001</v>
      </c>
      <c r="X137">
        <f t="shared" si="11"/>
        <v>5</v>
      </c>
      <c r="AA137"/>
      <c r="AB137"/>
    </row>
    <row r="138" spans="1:28">
      <c r="A138">
        <v>2014</v>
      </c>
      <c r="B138">
        <v>0.75</v>
      </c>
      <c r="E138" s="26">
        <f t="shared" si="14"/>
        <v>1.35</v>
      </c>
      <c r="G138" s="16">
        <f>'Original UAH Global data'!M38</f>
        <v>1.2094545454545458</v>
      </c>
      <c r="H138" s="16">
        <f>'Original RSS Global Data'!M38</f>
        <v>1.3800366666666668</v>
      </c>
      <c r="I138" s="25">
        <f t="shared" si="12"/>
        <v>1.1687996285356803</v>
      </c>
      <c r="J138">
        <f t="shared" si="9"/>
        <v>10</v>
      </c>
      <c r="T138"/>
      <c r="V138" s="47">
        <v>2020</v>
      </c>
      <c r="W138" s="5">
        <f>AVERAGE(E135:E144)</f>
        <v>1.5173999999999999</v>
      </c>
      <c r="X138">
        <f t="shared" si="11"/>
        <v>4</v>
      </c>
      <c r="AA138"/>
      <c r="AB138"/>
    </row>
    <row r="139" spans="1:28">
      <c r="A139">
        <v>2015</v>
      </c>
      <c r="B139">
        <v>0.91</v>
      </c>
      <c r="E139" s="26">
        <f>B139*9/5</f>
        <v>1.6379999999999999</v>
      </c>
      <c r="G139" s="16">
        <f>'Original UAH Global data'!M39</f>
        <v>1.3759545454545459</v>
      </c>
      <c r="H139" s="16">
        <f>'Original RSS Global Data'!M39</f>
        <v>1.6084866666666668</v>
      </c>
      <c r="I139" s="25">
        <f t="shared" si="12"/>
        <v>1.1862896776773155</v>
      </c>
      <c r="J139">
        <f t="shared" si="9"/>
        <v>6</v>
      </c>
      <c r="T139"/>
      <c r="V139" s="47">
        <v>2021</v>
      </c>
      <c r="W139" s="5">
        <f>AVERAGE(E136:E145)</f>
        <v>1.5623999999999998</v>
      </c>
      <c r="X139">
        <f t="shared" si="11"/>
        <v>3</v>
      </c>
      <c r="AA139"/>
      <c r="AB139"/>
    </row>
    <row r="140" spans="1:28">
      <c r="A140">
        <v>2016</v>
      </c>
      <c r="B140">
        <v>1.03</v>
      </c>
      <c r="E140" s="26">
        <f t="shared" si="14"/>
        <v>1.8539999999999999</v>
      </c>
      <c r="G140" s="16">
        <f>'Original UAH Global data'!M40</f>
        <v>1.8274545454545459</v>
      </c>
      <c r="H140" s="16">
        <f>'Original RSS Global Data'!M40</f>
        <v>1.953036666666667</v>
      </c>
      <c r="I140" s="25">
        <f t="shared" si="12"/>
        <v>1.2037797268189507</v>
      </c>
      <c r="J140">
        <f t="shared" si="9"/>
        <v>2</v>
      </c>
      <c r="T140"/>
      <c r="V140" s="47">
        <v>2022</v>
      </c>
      <c r="W140" s="5">
        <f t="shared" ref="W140:W141" si="16">AVERAGE(E137:E146)</f>
        <v>1.6073999999999997</v>
      </c>
      <c r="X140">
        <f t="shared" si="11"/>
        <v>2</v>
      </c>
      <c r="AA140"/>
      <c r="AB140"/>
    </row>
    <row r="141" spans="1:28">
      <c r="A141">
        <v>2017</v>
      </c>
      <c r="B141">
        <v>0.94</v>
      </c>
      <c r="E141" s="26">
        <f t="shared" si="14"/>
        <v>1.6919999999999997</v>
      </c>
      <c r="G141" s="16">
        <f>'Original UAH Global data'!M41</f>
        <v>1.6099545454545456</v>
      </c>
      <c r="H141" s="16">
        <f>'Original RSS Global Data'!M41</f>
        <v>1.7332866666666666</v>
      </c>
      <c r="I141" s="25">
        <f t="shared" si="12"/>
        <v>1.2212697759605859</v>
      </c>
      <c r="J141">
        <f t="shared" si="9"/>
        <v>5</v>
      </c>
      <c r="L141" s="21"/>
      <c r="M141" s="21"/>
      <c r="N141" s="21"/>
      <c r="O141" s="21"/>
      <c r="P141" s="21"/>
      <c r="Q141" s="21"/>
      <c r="T141"/>
      <c r="V141" s="47">
        <v>2023</v>
      </c>
      <c r="W141" s="5">
        <f t="shared" si="16"/>
        <v>1.6991999999999998</v>
      </c>
      <c r="X141">
        <f>RANK(W141,W$28:W$141)</f>
        <v>1</v>
      </c>
      <c r="AA141"/>
      <c r="AB141"/>
    </row>
    <row r="142" spans="1:28">
      <c r="A142">
        <v>2018</v>
      </c>
      <c r="B142">
        <v>0.87</v>
      </c>
      <c r="E142" s="26">
        <f t="shared" si="14"/>
        <v>1.5660000000000001</v>
      </c>
      <c r="F142" s="49"/>
      <c r="G142" s="16">
        <f>'Original UAH Global data'!M42</f>
        <v>1.2889545454545457</v>
      </c>
      <c r="H142" s="16">
        <f>'Original RSS Global Data'!M42</f>
        <v>1.4914866666666668</v>
      </c>
      <c r="I142" s="25">
        <f t="shared" si="12"/>
        <v>1.2387598251022212</v>
      </c>
      <c r="J142">
        <f t="shared" si="9"/>
        <v>8</v>
      </c>
      <c r="T142"/>
      <c r="AA142"/>
      <c r="AB142"/>
    </row>
    <row r="143" spans="1:28">
      <c r="A143">
        <v>2019</v>
      </c>
      <c r="B143">
        <v>0.98</v>
      </c>
      <c r="E143" s="26">
        <f t="shared" si="14"/>
        <v>1.764</v>
      </c>
      <c r="F143" s="49"/>
      <c r="G143" s="16">
        <f>'Original UAH Global data'!M43</f>
        <v>1.6759545454545459</v>
      </c>
      <c r="H143" s="16">
        <f>'Original RSS Global Data'!M43</f>
        <v>1.8499866666666667</v>
      </c>
      <c r="I143" s="25">
        <f t="shared" si="12"/>
        <v>1.2562498742438493</v>
      </c>
      <c r="J143">
        <f t="shared" si="9"/>
        <v>4</v>
      </c>
      <c r="T143"/>
      <c r="AA143"/>
      <c r="AB143"/>
    </row>
    <row r="144" spans="1:28">
      <c r="A144">
        <v>2020</v>
      </c>
      <c r="B144">
        <v>1.01</v>
      </c>
      <c r="E144" s="26">
        <f t="shared" si="14"/>
        <v>1.8180000000000001</v>
      </c>
      <c r="F144" s="49"/>
      <c r="G144" s="16">
        <f>'Original UAH Global data'!M44</f>
        <v>1.7704545454545455</v>
      </c>
      <c r="H144" s="16">
        <f>'Original RSS Global Data'!M44</f>
        <v>1.9621866666666667</v>
      </c>
      <c r="I144" s="25">
        <f t="shared" si="12"/>
        <v>1.2737399233854845</v>
      </c>
      <c r="J144">
        <f t="shared" si="9"/>
        <v>3</v>
      </c>
      <c r="T144"/>
      <c r="AA144"/>
      <c r="AB144"/>
    </row>
    <row r="145" spans="1:28">
      <c r="A145">
        <v>2021</v>
      </c>
      <c r="B145">
        <v>0.86</v>
      </c>
      <c r="E145" s="26">
        <f>B145*9/5</f>
        <v>1.548</v>
      </c>
      <c r="F145" s="49"/>
      <c r="G145" s="16">
        <f>'Original UAH Global data'!M45</f>
        <v>1.3759545454545457</v>
      </c>
      <c r="H145" s="16">
        <f>'Original RSS Global Data'!M45</f>
        <v>1.6230366666666667</v>
      </c>
      <c r="I145" s="25">
        <f t="shared" si="12"/>
        <v>1.2912299725271197</v>
      </c>
      <c r="J145">
        <f t="shared" si="9"/>
        <v>9</v>
      </c>
      <c r="T145"/>
      <c r="AA145"/>
      <c r="AB145"/>
    </row>
    <row r="146" spans="1:28">
      <c r="A146">
        <v>2022</v>
      </c>
      <c r="B146">
        <v>0.9</v>
      </c>
      <c r="E146" s="26">
        <f t="shared" ref="E146:E147" si="17">B146*9/5</f>
        <v>1.6199999999999999</v>
      </c>
      <c r="F146" s="49"/>
      <c r="G146" s="16">
        <f>'Original UAH Global data'!M46</f>
        <v>1.4404545454545459</v>
      </c>
      <c r="H146" s="16">
        <f>'Original RSS Global Data'!M46</f>
        <v>1.5907866666666668</v>
      </c>
      <c r="I146" s="25">
        <f t="shared" si="12"/>
        <v>1.3087200216687549</v>
      </c>
      <c r="J146">
        <f t="shared" si="9"/>
        <v>7</v>
      </c>
      <c r="T146"/>
      <c r="AA146"/>
      <c r="AB146"/>
    </row>
    <row r="147" spans="1:28">
      <c r="A147">
        <v>2023</v>
      </c>
      <c r="B147">
        <v>1.19</v>
      </c>
      <c r="E147" s="26">
        <f t="shared" si="17"/>
        <v>2.1419999999999999</v>
      </c>
      <c r="F147" s="49"/>
      <c r="G147" s="16"/>
      <c r="H147" s="16">
        <f>'Original RSS Global Data'!M47</f>
        <v>2.098686666666667</v>
      </c>
      <c r="I147" s="25">
        <f t="shared" si="12"/>
        <v>1.326210070810383</v>
      </c>
      <c r="J147">
        <f>RANK(E147,E$25:E$147)</f>
        <v>1</v>
      </c>
      <c r="T147"/>
      <c r="AA147"/>
      <c r="AB147"/>
    </row>
    <row r="148" spans="1:28">
      <c r="A148" s="48"/>
      <c r="E148" s="49"/>
      <c r="F148" s="49"/>
      <c r="L148" s="21"/>
      <c r="M148" s="21"/>
      <c r="N148" s="21"/>
      <c r="O148" s="21"/>
      <c r="P148" s="21"/>
      <c r="Q148" s="21"/>
      <c r="R148" s="21"/>
      <c r="S148" s="21"/>
      <c r="T148" s="21"/>
      <c r="AA148"/>
      <c r="AB148"/>
    </row>
    <row r="149" spans="1:28">
      <c r="A149" s="48"/>
      <c r="E149" s="49"/>
      <c r="F149" s="49"/>
      <c r="T149"/>
      <c r="AA149"/>
      <c r="AB149"/>
    </row>
    <row r="150" spans="1:28">
      <c r="A150" s="48"/>
      <c r="B150"/>
      <c r="E150" s="49"/>
      <c r="F150" s="49"/>
      <c r="T150"/>
      <c r="AA150"/>
      <c r="AB150"/>
    </row>
    <row r="151" spans="1:28">
      <c r="A151" s="48"/>
      <c r="B151"/>
      <c r="E151" s="49"/>
      <c r="F151" s="49"/>
      <c r="T151"/>
      <c r="AA151"/>
      <c r="AB151"/>
    </row>
    <row r="152" spans="1:28">
      <c r="A152" s="48"/>
      <c r="B152"/>
      <c r="E152" s="49"/>
      <c r="F152" s="49"/>
      <c r="T152"/>
      <c r="AA152"/>
      <c r="AB152"/>
    </row>
    <row r="153" spans="1:28">
      <c r="A153" s="48"/>
      <c r="B153"/>
      <c r="E153" s="49"/>
      <c r="F153" s="49"/>
      <c r="T153"/>
    </row>
    <row r="154" spans="1:28">
      <c r="A154" s="48"/>
      <c r="B154"/>
      <c r="E154" s="49"/>
      <c r="F154" s="49"/>
      <c r="T154"/>
    </row>
    <row r="155" spans="1:28">
      <c r="A155" s="48"/>
      <c r="B155"/>
      <c r="E155" s="49"/>
      <c r="F155" s="49"/>
      <c r="T155"/>
    </row>
    <row r="156" spans="1:28">
      <c r="A156" s="48"/>
      <c r="B156"/>
      <c r="E156" s="49"/>
      <c r="F156" s="49"/>
      <c r="L156" s="20"/>
      <c r="M156" s="20"/>
      <c r="T156"/>
    </row>
    <row r="157" spans="1:28">
      <c r="A157" s="48"/>
      <c r="B157"/>
      <c r="E157" s="49"/>
      <c r="F157" s="49"/>
      <c r="T157"/>
    </row>
    <row r="158" spans="1:28">
      <c r="A158" s="48"/>
      <c r="B158"/>
      <c r="E158" s="49"/>
      <c r="F158" s="49"/>
      <c r="T158"/>
    </row>
    <row r="159" spans="1:28">
      <c r="A159" s="48"/>
      <c r="B159"/>
      <c r="E159" s="49"/>
      <c r="F159" s="49"/>
      <c r="T159"/>
    </row>
    <row r="160" spans="1:28">
      <c r="A160" s="48"/>
      <c r="B160"/>
      <c r="E160" s="49"/>
      <c r="F160" s="49"/>
      <c r="T160"/>
    </row>
    <row r="161" spans="1:20">
      <c r="A161" s="48"/>
      <c r="B161"/>
      <c r="E161" s="49"/>
      <c r="F161" s="49"/>
      <c r="T161"/>
    </row>
    <row r="162" spans="1:20">
      <c r="A162" s="48"/>
      <c r="B162"/>
      <c r="E162" s="49"/>
      <c r="F162" s="49"/>
      <c r="T162"/>
    </row>
    <row r="163" spans="1:20">
      <c r="A163" s="48"/>
      <c r="B163"/>
      <c r="E163" s="49"/>
      <c r="F163" s="49"/>
      <c r="T163"/>
    </row>
    <row r="164" spans="1:20">
      <c r="A164" s="48"/>
      <c r="B164"/>
      <c r="E164" s="49"/>
      <c r="F164" s="49"/>
      <c r="L164" s="21"/>
      <c r="M164" s="21"/>
      <c r="N164" s="21"/>
      <c r="O164" s="21"/>
      <c r="P164" s="21"/>
      <c r="Q164" s="21"/>
      <c r="T164"/>
    </row>
    <row r="165" spans="1:20">
      <c r="A165" s="48"/>
      <c r="B165"/>
      <c r="E165" s="49"/>
      <c r="F165" s="49"/>
      <c r="T165"/>
    </row>
    <row r="166" spans="1:20">
      <c r="A166" s="48"/>
      <c r="B166"/>
      <c r="E166" s="49"/>
      <c r="F166" s="49"/>
      <c r="T166"/>
    </row>
    <row r="167" spans="1:20">
      <c r="A167" s="48"/>
      <c r="B167"/>
      <c r="E167" s="49"/>
      <c r="F167" s="49"/>
      <c r="T167"/>
    </row>
    <row r="168" spans="1:20">
      <c r="A168" s="48"/>
      <c r="B168"/>
      <c r="E168" s="49"/>
      <c r="F168" s="49"/>
      <c r="T168"/>
    </row>
    <row r="169" spans="1:20">
      <c r="A169" s="48"/>
      <c r="B169"/>
      <c r="E169" s="49"/>
      <c r="F169" s="49"/>
      <c r="L169" s="21"/>
      <c r="M169" s="21"/>
      <c r="N169" s="21"/>
      <c r="O169" s="21"/>
      <c r="P169" s="21"/>
      <c r="Q169" s="21"/>
      <c r="R169" s="21"/>
      <c r="S169" s="21"/>
      <c r="T169" s="21"/>
    </row>
    <row r="170" spans="1:20">
      <c r="A170" s="48"/>
      <c r="B170"/>
      <c r="E170" s="49"/>
      <c r="F170" s="49"/>
      <c r="T170"/>
    </row>
    <row r="171" spans="1:20">
      <c r="A171" s="48"/>
      <c r="B171"/>
      <c r="E171" s="49"/>
      <c r="F171" s="49"/>
      <c r="T171"/>
    </row>
    <row r="172" spans="1:20">
      <c r="A172" s="48"/>
      <c r="B172"/>
      <c r="E172" s="49"/>
      <c r="F172" s="49"/>
      <c r="T172"/>
    </row>
    <row r="173" spans="1:20">
      <c r="A173" s="48"/>
      <c r="B173"/>
      <c r="E173" s="49"/>
      <c r="F173" s="49"/>
      <c r="T173"/>
    </row>
    <row r="174" spans="1:20">
      <c r="A174" s="48"/>
      <c r="B174"/>
      <c r="E174" s="49"/>
      <c r="F174" s="49"/>
      <c r="T174"/>
    </row>
    <row r="175" spans="1:20">
      <c r="A175" s="48"/>
      <c r="B175"/>
      <c r="E175" s="49"/>
      <c r="F175" s="49"/>
    </row>
    <row r="176" spans="1:20">
      <c r="A176" s="48"/>
      <c r="B176"/>
      <c r="E176" s="49"/>
      <c r="F176" s="49"/>
    </row>
    <row r="177" spans="1:6">
      <c r="A177" s="48"/>
      <c r="B177"/>
      <c r="E177" s="49"/>
      <c r="F177" s="49"/>
    </row>
    <row r="178" spans="1:6">
      <c r="A178" s="48"/>
      <c r="B178"/>
      <c r="E178" s="49"/>
      <c r="F178" s="49"/>
    </row>
    <row r="179" spans="1:6">
      <c r="A179" s="48"/>
      <c r="B179"/>
      <c r="E179" s="49"/>
      <c r="F179" s="49"/>
    </row>
    <row r="180" spans="1:6">
      <c r="A180" s="48"/>
      <c r="B180"/>
      <c r="E180" s="49"/>
      <c r="F180" s="49"/>
    </row>
    <row r="181" spans="1:6">
      <c r="A181" s="48"/>
      <c r="B181"/>
      <c r="E181" s="49"/>
      <c r="F181" s="49"/>
    </row>
    <row r="182" spans="1:6">
      <c r="A182" s="48"/>
      <c r="B182"/>
      <c r="E182" s="49"/>
      <c r="F182" s="49"/>
    </row>
    <row r="183" spans="1:6">
      <c r="A183" s="48"/>
      <c r="B183"/>
      <c r="E183" s="49"/>
      <c r="F183" s="49"/>
    </row>
    <row r="184" spans="1:6">
      <c r="A184" s="48"/>
      <c r="B184"/>
      <c r="E184" s="49"/>
      <c r="F184" s="49"/>
    </row>
    <row r="185" spans="1:6">
      <c r="A185" s="48"/>
      <c r="B185"/>
      <c r="E185" s="49"/>
      <c r="F185" s="49"/>
    </row>
    <row r="186" spans="1:6">
      <c r="A186" s="48"/>
      <c r="B186"/>
      <c r="E186" s="49"/>
      <c r="F186" s="49"/>
    </row>
    <row r="187" spans="1:6">
      <c r="A187" s="48"/>
      <c r="B187"/>
      <c r="E187" s="49"/>
      <c r="F187" s="49"/>
    </row>
    <row r="188" spans="1:6">
      <c r="A188" s="48"/>
      <c r="B188"/>
      <c r="E188" s="49"/>
      <c r="F188" s="49"/>
    </row>
    <row r="189" spans="1:6">
      <c r="A189" s="48"/>
      <c r="B189"/>
      <c r="E189" s="49"/>
      <c r="F189" s="49"/>
    </row>
    <row r="190" spans="1:6">
      <c r="A190" s="48"/>
      <c r="B190"/>
      <c r="E190" s="49"/>
      <c r="F190" s="49"/>
    </row>
    <row r="191" spans="1:6">
      <c r="A191" s="48"/>
      <c r="B191"/>
      <c r="E191" s="49"/>
      <c r="F191" s="49"/>
    </row>
    <row r="192" spans="1:6">
      <c r="A192" s="48"/>
      <c r="B192"/>
      <c r="E192" s="49"/>
      <c r="F192" s="49"/>
    </row>
    <row r="193" spans="1:6">
      <c r="A193" s="48"/>
      <c r="B193"/>
      <c r="E193" s="49"/>
      <c r="F193" s="49"/>
    </row>
    <row r="194" spans="1:6">
      <c r="A194" s="48"/>
      <c r="B194"/>
      <c r="E194" s="49"/>
      <c r="F194" s="49"/>
    </row>
    <row r="195" spans="1:6">
      <c r="A195" s="48"/>
      <c r="B195"/>
      <c r="E195" s="49"/>
      <c r="F195" s="49"/>
    </row>
    <row r="196" spans="1:6">
      <c r="A196" s="48"/>
      <c r="B196"/>
      <c r="E196" s="49"/>
      <c r="F196" s="49"/>
    </row>
    <row r="197" spans="1:6">
      <c r="A197" s="48"/>
      <c r="B197"/>
      <c r="E197" s="49"/>
      <c r="F197" s="49"/>
    </row>
    <row r="198" spans="1:6">
      <c r="A198" s="48"/>
      <c r="B198"/>
      <c r="E198" s="49"/>
      <c r="F198" s="49"/>
    </row>
    <row r="199" spans="1:6">
      <c r="A199" s="48"/>
      <c r="B199"/>
      <c r="E199" s="49"/>
      <c r="F199" s="49"/>
    </row>
    <row r="200" spans="1:6">
      <c r="A200" s="48"/>
      <c r="B200"/>
      <c r="E200" s="49"/>
      <c r="F200" s="49"/>
    </row>
    <row r="201" spans="1:6">
      <c r="A201" s="48"/>
      <c r="B201"/>
      <c r="E201" s="49"/>
      <c r="F201" s="49"/>
    </row>
    <row r="202" spans="1:6">
      <c r="A202" s="48"/>
      <c r="B202"/>
      <c r="E202" s="49"/>
      <c r="F202" s="49"/>
    </row>
    <row r="203" spans="1:6">
      <c r="A203" s="48"/>
      <c r="B203"/>
      <c r="E203" s="49"/>
      <c r="F203" s="49"/>
    </row>
    <row r="204" spans="1:6">
      <c r="A204" s="48"/>
      <c r="B204"/>
      <c r="E204" s="49"/>
      <c r="F204" s="49"/>
    </row>
    <row r="205" spans="1:6">
      <c r="A205" s="48"/>
      <c r="B205"/>
      <c r="E205" s="49"/>
      <c r="F205" s="49"/>
    </row>
    <row r="206" spans="1:6">
      <c r="A206" s="48"/>
      <c r="B206"/>
      <c r="E206" s="49"/>
      <c r="F206" s="49"/>
    </row>
    <row r="207" spans="1:6">
      <c r="A207" s="48"/>
      <c r="B207"/>
      <c r="E207" s="49"/>
      <c r="F207" s="49"/>
    </row>
    <row r="208" spans="1:6">
      <c r="A208" s="48"/>
      <c r="B208"/>
      <c r="E208" s="49"/>
      <c r="F208" s="49"/>
    </row>
    <row r="209" spans="1:6">
      <c r="A209" s="48"/>
      <c r="B209"/>
      <c r="E209" s="49"/>
      <c r="F209" s="49"/>
    </row>
    <row r="210" spans="1:6">
      <c r="A210" s="48"/>
      <c r="B210"/>
      <c r="E210" s="49"/>
      <c r="F210" s="49"/>
    </row>
    <row r="211" spans="1:6">
      <c r="A211" s="48"/>
      <c r="B211"/>
      <c r="E211" s="49"/>
      <c r="F211" s="49"/>
    </row>
    <row r="212" spans="1:6">
      <c r="A212" s="48"/>
      <c r="B212"/>
      <c r="E212" s="49"/>
      <c r="F212" s="49"/>
    </row>
    <row r="213" spans="1:6">
      <c r="A213" s="48"/>
      <c r="B213"/>
      <c r="E213" s="49"/>
      <c r="F213" s="49"/>
    </row>
    <row r="214" spans="1:6">
      <c r="A214" s="48"/>
      <c r="B214"/>
      <c r="E214" s="49"/>
      <c r="F214" s="49"/>
    </row>
    <row r="215" spans="1:6">
      <c r="A215" s="48"/>
      <c r="B215"/>
      <c r="E215" s="49"/>
      <c r="F215" s="49"/>
    </row>
    <row r="216" spans="1:6">
      <c r="A216" s="48"/>
      <c r="B216"/>
      <c r="E216" s="49"/>
      <c r="F216" s="49"/>
    </row>
    <row r="217" spans="1:6">
      <c r="A217" s="48"/>
      <c r="B217"/>
      <c r="E217" s="49"/>
      <c r="F217" s="49"/>
    </row>
    <row r="218" spans="1:6">
      <c r="A218" s="48"/>
      <c r="B218"/>
      <c r="E218" s="49"/>
      <c r="F218" s="49"/>
    </row>
    <row r="219" spans="1:6">
      <c r="A219" s="48"/>
      <c r="B219"/>
      <c r="E219" s="49"/>
      <c r="F219" s="49"/>
    </row>
    <row r="220" spans="1:6">
      <c r="A220" s="48"/>
      <c r="B220"/>
      <c r="E220" s="49"/>
      <c r="F220" s="49"/>
    </row>
    <row r="221" spans="1:6">
      <c r="A221" s="48"/>
      <c r="B221"/>
      <c r="E221" s="49"/>
      <c r="F221" s="49"/>
    </row>
    <row r="222" spans="1:6">
      <c r="A222" s="48"/>
      <c r="B222"/>
      <c r="E222" s="49"/>
      <c r="F222" s="49"/>
    </row>
    <row r="223" spans="1:6">
      <c r="A223" s="48"/>
      <c r="B223"/>
      <c r="E223" s="49"/>
      <c r="F223" s="49"/>
    </row>
    <row r="224" spans="1:6">
      <c r="A224" s="48"/>
      <c r="B224"/>
      <c r="E224" s="49"/>
      <c r="F224" s="49"/>
    </row>
    <row r="225" spans="1:6">
      <c r="A225" s="48"/>
      <c r="B225"/>
      <c r="E225" s="49"/>
      <c r="F225" s="49"/>
    </row>
    <row r="226" spans="1:6">
      <c r="A226" s="48"/>
      <c r="B226"/>
      <c r="E226" s="49"/>
      <c r="F226" s="49"/>
    </row>
    <row r="227" spans="1:6">
      <c r="A227" s="48"/>
      <c r="B227"/>
      <c r="E227" s="49"/>
      <c r="F227" s="49"/>
    </row>
    <row r="228" spans="1:6">
      <c r="A228" s="48"/>
      <c r="B228"/>
      <c r="E228" s="49"/>
      <c r="F228" s="49"/>
    </row>
    <row r="229" spans="1:6">
      <c r="A229" s="48"/>
      <c r="B229"/>
      <c r="E229" s="49"/>
      <c r="F229" s="49"/>
    </row>
    <row r="230" spans="1:6">
      <c r="A230" s="48"/>
      <c r="B230"/>
      <c r="E230" s="49"/>
      <c r="F230" s="49"/>
    </row>
    <row r="231" spans="1:6">
      <c r="A231" s="48"/>
      <c r="B231"/>
      <c r="E231" s="49"/>
      <c r="F231" s="49"/>
    </row>
    <row r="232" spans="1:6">
      <c r="A232" s="48"/>
      <c r="B232"/>
      <c r="E232" s="49"/>
      <c r="F232" s="49"/>
    </row>
    <row r="233" spans="1:6">
      <c r="A233" s="48"/>
      <c r="B233"/>
      <c r="E233" s="49"/>
      <c r="F233" s="49"/>
    </row>
    <row r="234" spans="1:6">
      <c r="A234" s="48"/>
      <c r="B234"/>
      <c r="E234" s="49"/>
      <c r="F234" s="49"/>
    </row>
    <row r="235" spans="1:6">
      <c r="A235" s="48"/>
      <c r="B235"/>
      <c r="E235" s="49"/>
      <c r="F235" s="49"/>
    </row>
    <row r="236" spans="1:6">
      <c r="A236" s="48"/>
      <c r="B236"/>
      <c r="E236" s="49"/>
      <c r="F236" s="49"/>
    </row>
    <row r="237" spans="1:6">
      <c r="A237" s="48"/>
      <c r="B237"/>
      <c r="E237" s="49"/>
      <c r="F237" s="49"/>
    </row>
    <row r="238" spans="1:6">
      <c r="A238" s="48"/>
      <c r="B238"/>
      <c r="E238" s="49"/>
      <c r="F238" s="49"/>
    </row>
    <row r="239" spans="1:6">
      <c r="A239" s="48"/>
      <c r="B239"/>
      <c r="E239" s="49"/>
      <c r="F239" s="49"/>
    </row>
    <row r="240" spans="1:6">
      <c r="A240" s="48"/>
      <c r="B240"/>
      <c r="E240" s="49"/>
      <c r="F240" s="49"/>
    </row>
    <row r="241" spans="1:6">
      <c r="A241" s="48"/>
      <c r="B241"/>
      <c r="E241" s="49"/>
      <c r="F241" s="49"/>
    </row>
    <row r="242" spans="1:6">
      <c r="A242" s="48"/>
      <c r="B242"/>
      <c r="E242" s="49"/>
      <c r="F242" s="49"/>
    </row>
    <row r="243" spans="1:6">
      <c r="A243" s="48"/>
      <c r="B243"/>
      <c r="E243" s="49"/>
      <c r="F243" s="49"/>
    </row>
    <row r="244" spans="1:6">
      <c r="A244" s="48"/>
      <c r="B244"/>
      <c r="E244" s="49"/>
      <c r="F244" s="49"/>
    </row>
    <row r="245" spans="1:6">
      <c r="A245" s="48"/>
      <c r="B245"/>
      <c r="E245" s="49"/>
      <c r="F245" s="49"/>
    </row>
    <row r="246" spans="1:6">
      <c r="A246" s="48"/>
      <c r="B246"/>
      <c r="E246" s="49"/>
      <c r="F246" s="49"/>
    </row>
    <row r="247" spans="1:6">
      <c r="A247" s="48"/>
      <c r="B247"/>
      <c r="E247" s="49"/>
      <c r="F247" s="49"/>
    </row>
    <row r="248" spans="1:6">
      <c r="A248" s="48"/>
      <c r="B248"/>
      <c r="E248" s="49"/>
      <c r="F248" s="49"/>
    </row>
    <row r="249" spans="1:6">
      <c r="A249" s="48"/>
      <c r="B249"/>
      <c r="E249" s="49"/>
      <c r="F249" s="49"/>
    </row>
    <row r="250" spans="1:6">
      <c r="A250" s="48"/>
      <c r="B250"/>
      <c r="E250" s="49"/>
      <c r="F250" s="49"/>
    </row>
    <row r="251" spans="1:6">
      <c r="A251" s="48"/>
      <c r="B251"/>
      <c r="E251" s="49"/>
      <c r="F251" s="49"/>
    </row>
    <row r="252" spans="1:6">
      <c r="A252" s="48"/>
      <c r="B252"/>
      <c r="E252" s="49"/>
      <c r="F252" s="49"/>
    </row>
    <row r="253" spans="1:6">
      <c r="A253" s="48"/>
      <c r="B253"/>
      <c r="E253" s="49"/>
      <c r="F253" s="49"/>
    </row>
    <row r="254" spans="1:6">
      <c r="A254" s="48"/>
      <c r="B254"/>
      <c r="E254" s="49"/>
      <c r="F254" s="49"/>
    </row>
    <row r="255" spans="1:6">
      <c r="A255" s="48"/>
      <c r="B255"/>
      <c r="E255" s="49"/>
      <c r="F255" s="49"/>
    </row>
    <row r="256" spans="1:6">
      <c r="A256" s="48"/>
      <c r="B256"/>
      <c r="E256" s="49"/>
      <c r="F256" s="49"/>
    </row>
    <row r="257" spans="1:6">
      <c r="A257" s="48"/>
      <c r="B257"/>
      <c r="E257" s="49"/>
      <c r="F257" s="49"/>
    </row>
    <row r="258" spans="1:6">
      <c r="A258" s="48"/>
      <c r="B258"/>
      <c r="E258" s="49"/>
      <c r="F258" s="49"/>
    </row>
    <row r="259" spans="1:6">
      <c r="A259" s="48"/>
      <c r="B259"/>
      <c r="E259" s="49"/>
      <c r="F259" s="49"/>
    </row>
    <row r="260" spans="1:6">
      <c r="A260" s="48"/>
      <c r="B260"/>
      <c r="E260" s="49"/>
      <c r="F260" s="49"/>
    </row>
    <row r="261" spans="1:6">
      <c r="A261" s="48"/>
      <c r="B261"/>
      <c r="E261" s="49"/>
      <c r="F261" s="49"/>
    </row>
    <row r="262" spans="1:6">
      <c r="A262" s="48"/>
      <c r="B262"/>
      <c r="E262" s="49"/>
      <c r="F262" s="49"/>
    </row>
    <row r="263" spans="1:6">
      <c r="A263" s="48"/>
      <c r="B263"/>
      <c r="E263" s="49"/>
      <c r="F263" s="49"/>
    </row>
    <row r="264" spans="1:6">
      <c r="A264" s="48"/>
      <c r="B264"/>
      <c r="E264" s="49"/>
      <c r="F264" s="49"/>
    </row>
    <row r="265" spans="1:6">
      <c r="A265" s="48"/>
      <c r="B265"/>
      <c r="E265" s="49"/>
      <c r="F265" s="49"/>
    </row>
    <row r="266" spans="1:6">
      <c r="A266" s="48"/>
      <c r="B266"/>
      <c r="E266" s="49"/>
      <c r="F266" s="49"/>
    </row>
    <row r="267" spans="1:6">
      <c r="A267" s="48"/>
      <c r="B267"/>
      <c r="E267" s="49"/>
      <c r="F267" s="49"/>
    </row>
    <row r="268" spans="1:6">
      <c r="A268" s="48"/>
      <c r="B268"/>
      <c r="E268" s="49"/>
      <c r="F268" s="49"/>
    </row>
    <row r="269" spans="1:6">
      <c r="A269" s="48"/>
      <c r="B269"/>
      <c r="E269" s="49"/>
      <c r="F269" s="49"/>
    </row>
    <row r="270" spans="1:6">
      <c r="A270" s="48"/>
      <c r="B270"/>
      <c r="E270" s="49"/>
      <c r="F270" s="49"/>
    </row>
    <row r="271" spans="1:6">
      <c r="A271" s="48"/>
      <c r="B271"/>
      <c r="E271" s="49"/>
      <c r="F271" s="49"/>
    </row>
    <row r="272" spans="1:6">
      <c r="A272" s="48"/>
      <c r="B272"/>
      <c r="E272" s="49"/>
      <c r="F272" s="49"/>
    </row>
    <row r="273" spans="1:6">
      <c r="A273" s="48"/>
      <c r="E273" s="49"/>
      <c r="F273" s="49"/>
    </row>
    <row r="274" spans="1:6">
      <c r="A274" s="48"/>
      <c r="E274" s="49"/>
      <c r="F274" s="49"/>
    </row>
    <row r="275" spans="1:6">
      <c r="A275" s="48"/>
      <c r="E275" s="49"/>
      <c r="F275" s="49"/>
    </row>
    <row r="276" spans="1:6">
      <c r="A276" s="48"/>
      <c r="E276" s="49"/>
      <c r="F276" s="49"/>
    </row>
    <row r="277" spans="1:6">
      <c r="A277" s="48"/>
      <c r="E277" s="49"/>
      <c r="F277" s="49"/>
    </row>
    <row r="278" spans="1:6">
      <c r="A278" s="48"/>
      <c r="E278" s="49"/>
      <c r="F278" s="49"/>
    </row>
    <row r="279" spans="1:6">
      <c r="A279" s="48"/>
      <c r="E279" s="49"/>
      <c r="F279" s="49"/>
    </row>
    <row r="280" spans="1:6">
      <c r="A280" s="48"/>
      <c r="E280" s="49"/>
      <c r="F280" s="49"/>
    </row>
  </sheetData>
  <sortState xmlns:xlrd2="http://schemas.microsoft.com/office/spreadsheetml/2017/richdata2" ref="Y28:Z138">
    <sortCondition descending="1" ref="Z28:Z138"/>
  </sortState>
  <phoneticPr fontId="1" type="noConversion"/>
  <pageMargins left="0.75" right="0.75" top="1" bottom="1" header="0.5" footer="0.5"/>
  <pageSetup orientation="portrait"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57"/>
  <sheetViews>
    <sheetView tabSelected="1" zoomScaleNormal="100" zoomScalePageLayoutView="85" workbookViewId="0">
      <pane ySplit="2" topLeftCell="A3" activePane="bottomLeft" state="frozen"/>
      <selection pane="bottomLeft" activeCell="I3" sqref="I3"/>
    </sheetView>
  </sheetViews>
  <sheetFormatPr defaultColWidth="8.85546875" defaultRowHeight="12.75"/>
  <cols>
    <col min="3" max="3" width="12.85546875" style="23" customWidth="1"/>
    <col min="4" max="4" width="3.42578125" customWidth="1"/>
    <col min="5" max="5" width="9.42578125" customWidth="1"/>
    <col min="6" max="6" width="12.85546875" customWidth="1"/>
    <col min="7" max="7" width="8.42578125" customWidth="1"/>
    <col min="8" max="8" width="7.5703125" customWidth="1"/>
    <col min="9" max="9" width="12.42578125" customWidth="1"/>
    <col min="10" max="10" width="6.42578125" customWidth="1"/>
    <col min="11" max="11" width="11.85546875" customWidth="1"/>
    <col min="12" max="12" width="6.85546875" customWidth="1"/>
    <col min="13" max="13" width="10" customWidth="1"/>
    <col min="14" max="14" width="9.85546875" customWidth="1"/>
    <col min="15" max="15" width="12.140625" customWidth="1"/>
    <col min="17" max="17" width="12.42578125" bestFit="1" customWidth="1"/>
  </cols>
  <sheetData>
    <row r="1" spans="1:26" s="1" customFormat="1">
      <c r="A1" s="35" t="s">
        <v>117</v>
      </c>
      <c r="B1" s="9"/>
      <c r="C1" s="9"/>
      <c r="E1" s="10" t="s">
        <v>31</v>
      </c>
      <c r="F1" s="10"/>
      <c r="G1" s="10"/>
      <c r="H1" s="10"/>
      <c r="I1" s="10"/>
      <c r="J1" s="10"/>
      <c r="K1" s="10"/>
      <c r="L1" s="10"/>
      <c r="M1" s="10"/>
      <c r="N1" s="10"/>
      <c r="O1" s="10"/>
      <c r="P1" s="10"/>
      <c r="Q1" s="10"/>
      <c r="R1" s="10"/>
      <c r="S1" s="10"/>
      <c r="T1" s="10"/>
      <c r="U1" s="10"/>
    </row>
    <row r="2" spans="1:26" s="3" customFormat="1" ht="54" customHeight="1">
      <c r="A2" s="3" t="s">
        <v>0</v>
      </c>
      <c r="B2" s="3" t="s">
        <v>32</v>
      </c>
      <c r="C2" s="3" t="s">
        <v>1</v>
      </c>
      <c r="E2" s="3" t="s">
        <v>0</v>
      </c>
      <c r="F2" s="3" t="s">
        <v>2</v>
      </c>
      <c r="H2" s="3" t="s">
        <v>0</v>
      </c>
      <c r="I2" s="3" t="s">
        <v>33</v>
      </c>
      <c r="K2" s="3" t="s">
        <v>138</v>
      </c>
      <c r="M2" s="3" t="s">
        <v>34</v>
      </c>
      <c r="N2" s="3" t="s">
        <v>35</v>
      </c>
      <c r="P2"/>
      <c r="Q2"/>
      <c r="R2"/>
      <c r="V2"/>
      <c r="W2"/>
      <c r="X2"/>
      <c r="Y2"/>
      <c r="Z2"/>
    </row>
    <row r="3" spans="1:26">
      <c r="A3">
        <v>1978</v>
      </c>
      <c r="B3">
        <v>12</v>
      </c>
      <c r="C3">
        <v>-1.29</v>
      </c>
      <c r="E3">
        <f t="shared" ref="E3:E4" si="0">A3+B3/12-1/24</f>
        <v>1978.9583333333333</v>
      </c>
      <c r="F3">
        <f>C3*9/5</f>
        <v>-2.3220000000000001</v>
      </c>
      <c r="H3">
        <v>1979.5</v>
      </c>
      <c r="I3">
        <f>AVERAGE(F4:F15)</f>
        <v>-1.1279999999999999</v>
      </c>
      <c r="M3">
        <f>I3+K$11</f>
        <v>4.9093434343434383E-2</v>
      </c>
      <c r="N3">
        <v>1979</v>
      </c>
      <c r="P3" s="1" t="s">
        <v>139</v>
      </c>
      <c r="Q3" s="5"/>
      <c r="R3" s="58"/>
      <c r="S3" s="59"/>
      <c r="T3" s="59"/>
    </row>
    <row r="4" spans="1:26">
      <c r="A4">
        <v>1979</v>
      </c>
      <c r="B4">
        <v>1</v>
      </c>
      <c r="C4">
        <v>-3.23</v>
      </c>
      <c r="E4">
        <f t="shared" si="0"/>
        <v>1979.0416666666665</v>
      </c>
      <c r="F4">
        <f t="shared" ref="F4" si="1">C4*9/5</f>
        <v>-5.8140000000000001</v>
      </c>
      <c r="H4">
        <v>1980.5</v>
      </c>
      <c r="I4">
        <f>AVERAGE(F16:F27)</f>
        <v>-0.44550000000000001</v>
      </c>
      <c r="K4" t="s">
        <v>36</v>
      </c>
      <c r="M4">
        <f>I4+K$11</f>
        <v>0.73159343434343427</v>
      </c>
      <c r="N4">
        <v>1980</v>
      </c>
      <c r="P4" s="5" t="s">
        <v>74</v>
      </c>
      <c r="Q4" s="5">
        <f>LINEST(M3:M46,N3:N46,TRUE,FALSE)</f>
        <v>3.163107822410148E-2</v>
      </c>
    </row>
    <row r="5" spans="1:26">
      <c r="A5">
        <v>1979</v>
      </c>
      <c r="B5">
        <v>2</v>
      </c>
      <c r="C5">
        <v>-1.76</v>
      </c>
      <c r="E5">
        <f t="shared" ref="E5:E68" si="2">A5+B5/12-1/24</f>
        <v>1979.125</v>
      </c>
      <c r="F5">
        <f t="shared" ref="F5:F68" si="3">C5*9/5</f>
        <v>-3.1680000000000001</v>
      </c>
      <c r="H5">
        <v>1981.5</v>
      </c>
      <c r="I5">
        <f>AVERAGE(F28:F39)</f>
        <v>-7.4999999999999914E-2</v>
      </c>
      <c r="K5">
        <f>AVERAGE(I3:I46)</f>
        <v>-0.12620454545454557</v>
      </c>
      <c r="M5">
        <f>I5+K$11</f>
        <v>1.1020934343434343</v>
      </c>
      <c r="N5">
        <v>1981</v>
      </c>
      <c r="P5" s="5" t="s">
        <v>75</v>
      </c>
      <c r="Q5" s="5">
        <f>TDIST(ABS(INDEX(LINEST(M3:M46,N3:N46,TRUE,TRUE),1,1)/INDEX(LINEST(M3:M46,N3:N46,TRUE,TRUE),2,1)),INDEX(LINEST(M3:M46,N3:N46,TRUE,TRUE),4,2),2)</f>
        <v>4.0214339665239372E-6</v>
      </c>
      <c r="R5" s="5"/>
    </row>
    <row r="6" spans="1:26">
      <c r="A6">
        <v>1979</v>
      </c>
      <c r="B6">
        <v>3</v>
      </c>
      <c r="C6">
        <v>-0.7</v>
      </c>
      <c r="E6">
        <f t="shared" si="2"/>
        <v>1979.2083333333333</v>
      </c>
      <c r="F6">
        <f t="shared" si="3"/>
        <v>-1.26</v>
      </c>
      <c r="H6">
        <v>1982.5</v>
      </c>
      <c r="I6">
        <f>AVERAGE(F40:F51)</f>
        <v>-1.1684999999999999</v>
      </c>
      <c r="M6">
        <f t="shared" ref="M6:M40" si="4">I6+K$11</f>
        <v>8.5934343434344029E-3</v>
      </c>
      <c r="N6">
        <v>1982</v>
      </c>
      <c r="P6" s="20"/>
      <c r="Q6" s="20"/>
      <c r="R6" s="5"/>
    </row>
    <row r="7" spans="1:26">
      <c r="A7">
        <v>1979</v>
      </c>
      <c r="B7">
        <v>4</v>
      </c>
      <c r="C7">
        <v>-0.72</v>
      </c>
      <c r="E7">
        <f t="shared" si="2"/>
        <v>1979.2916666666665</v>
      </c>
      <c r="F7">
        <f t="shared" si="3"/>
        <v>-1.2959999999999998</v>
      </c>
      <c r="H7">
        <v>1983.5</v>
      </c>
      <c r="I7">
        <f>AVERAGE(F52:F63)</f>
        <v>-1.1429999999999998</v>
      </c>
      <c r="K7" t="s">
        <v>38</v>
      </c>
      <c r="M7">
        <f t="shared" si="4"/>
        <v>3.4093434343434481E-2</v>
      </c>
      <c r="N7">
        <v>1983</v>
      </c>
      <c r="P7" s="1" t="s">
        <v>140</v>
      </c>
      <c r="Q7" s="5"/>
      <c r="R7" s="5"/>
    </row>
    <row r="8" spans="1:26">
      <c r="A8">
        <v>1979</v>
      </c>
      <c r="B8">
        <v>5</v>
      </c>
      <c r="C8">
        <v>-0.82</v>
      </c>
      <c r="E8">
        <f t="shared" si="2"/>
        <v>1979.375</v>
      </c>
      <c r="F8">
        <f t="shared" si="3"/>
        <v>-1.476</v>
      </c>
      <c r="H8">
        <v>1984.5</v>
      </c>
      <c r="I8">
        <f>AVERAGE(F64:F75)</f>
        <v>-0.8849999999999999</v>
      </c>
      <c r="K8">
        <f>'Data for CONUS Temp Graph'!F10</f>
        <v>1.0508888888888888</v>
      </c>
      <c r="M8">
        <f t="shared" si="4"/>
        <v>0.29209343434343438</v>
      </c>
      <c r="N8">
        <v>1984</v>
      </c>
      <c r="P8" s="5" t="s">
        <v>74</v>
      </c>
      <c r="Q8" s="5">
        <f>LINEST(F4:F531,E4:E531,TRUE,FALSE)</f>
        <v>3.1731372038141047E-2</v>
      </c>
      <c r="R8" s="5"/>
    </row>
    <row r="9" spans="1:26">
      <c r="A9">
        <v>1979</v>
      </c>
      <c r="B9">
        <v>6</v>
      </c>
      <c r="C9">
        <v>-0.62</v>
      </c>
      <c r="E9">
        <f t="shared" si="2"/>
        <v>1979.4583333333333</v>
      </c>
      <c r="F9">
        <f t="shared" si="3"/>
        <v>-1.1160000000000001</v>
      </c>
      <c r="H9">
        <v>1985.5</v>
      </c>
      <c r="I9">
        <f>AVERAGE(F76:F87)</f>
        <v>-1.0665000000000002</v>
      </c>
      <c r="M9">
        <f t="shared" si="4"/>
        <v>0.11059343434343405</v>
      </c>
      <c r="N9">
        <v>1985</v>
      </c>
      <c r="P9" s="5" t="s">
        <v>75</v>
      </c>
      <c r="Q9" s="5">
        <f>TDIST(ABS(INDEX(LINEST(F4:F531,E4:E531,TRUE,TRUE),1,1)/INDEX(LINEST(F4:F531,E4:E531,TRUE,TRUE),2,1)),INDEX(LINEST(F4:F531,E4:E531,TRUE,TRUE),4,2),2)</f>
        <v>4.5538604407526802E-12</v>
      </c>
      <c r="R9" s="5"/>
    </row>
    <row r="10" spans="1:26">
      <c r="A10">
        <v>1979</v>
      </c>
      <c r="B10">
        <v>7</v>
      </c>
      <c r="C10">
        <v>-0.16</v>
      </c>
      <c r="E10">
        <f t="shared" si="2"/>
        <v>1979.5416666666665</v>
      </c>
      <c r="F10">
        <f t="shared" si="3"/>
        <v>-0.28799999999999998</v>
      </c>
      <c r="H10">
        <v>1986.5</v>
      </c>
      <c r="I10">
        <f>AVERAGE(F88:F99)</f>
        <v>4.3499999999999948E-2</v>
      </c>
      <c r="K10" t="s">
        <v>39</v>
      </c>
      <c r="M10">
        <f t="shared" si="4"/>
        <v>1.2205934343434341</v>
      </c>
      <c r="N10">
        <v>1986</v>
      </c>
      <c r="P10" s="61"/>
      <c r="Q10" s="5"/>
      <c r="R10" s="5"/>
    </row>
    <row r="11" spans="1:26">
      <c r="A11">
        <v>1979</v>
      </c>
      <c r="B11">
        <v>8</v>
      </c>
      <c r="C11">
        <v>-0.74</v>
      </c>
      <c r="E11">
        <f t="shared" si="2"/>
        <v>1979.625</v>
      </c>
      <c r="F11">
        <f t="shared" si="3"/>
        <v>-1.3320000000000001</v>
      </c>
      <c r="H11">
        <v>1987.5</v>
      </c>
      <c r="I11">
        <f>AVERAGE(F100:F111)</f>
        <v>-0.12299999999999994</v>
      </c>
      <c r="K11">
        <f>K8-K5</f>
        <v>1.1770934343434343</v>
      </c>
      <c r="M11">
        <f t="shared" si="4"/>
        <v>1.0540934343434343</v>
      </c>
      <c r="N11">
        <v>1987</v>
      </c>
    </row>
    <row r="12" spans="1:26">
      <c r="A12">
        <v>1979</v>
      </c>
      <c r="B12">
        <v>9</v>
      </c>
      <c r="C12">
        <v>0.61</v>
      </c>
      <c r="E12">
        <f t="shared" si="2"/>
        <v>1979.7083333333333</v>
      </c>
      <c r="F12">
        <f t="shared" si="3"/>
        <v>1.0980000000000001</v>
      </c>
      <c r="H12">
        <v>1988.5</v>
      </c>
      <c r="I12">
        <f>AVERAGE(F112:F123)</f>
        <v>-0.47849999999999998</v>
      </c>
      <c r="M12">
        <f t="shared" si="4"/>
        <v>0.69859343434343435</v>
      </c>
      <c r="N12">
        <v>1988</v>
      </c>
    </row>
    <row r="13" spans="1:26">
      <c r="A13">
        <v>1979</v>
      </c>
      <c r="B13">
        <v>10</v>
      </c>
      <c r="C13">
        <v>0.24</v>
      </c>
      <c r="E13">
        <f t="shared" si="2"/>
        <v>1979.7916666666665</v>
      </c>
      <c r="F13">
        <f t="shared" si="3"/>
        <v>0.43200000000000005</v>
      </c>
      <c r="H13">
        <v>1989.5</v>
      </c>
      <c r="I13">
        <f>AVERAGE(F124:F135)</f>
        <v>-0.62850000000000006</v>
      </c>
      <c r="M13">
        <f t="shared" si="4"/>
        <v>0.54859343434343422</v>
      </c>
      <c r="N13">
        <v>1989</v>
      </c>
    </row>
    <row r="14" spans="1:26">
      <c r="A14">
        <v>1979</v>
      </c>
      <c r="B14">
        <v>11</v>
      </c>
      <c r="C14">
        <v>-1.1599999999999999</v>
      </c>
      <c r="E14">
        <f t="shared" si="2"/>
        <v>1979.875</v>
      </c>
      <c r="F14">
        <f t="shared" si="3"/>
        <v>-2.0880000000000001</v>
      </c>
      <c r="H14">
        <v>1990.5</v>
      </c>
      <c r="I14">
        <f>AVERAGE(F136:F147)</f>
        <v>0.27450000000000002</v>
      </c>
      <c r="M14">
        <f t="shared" si="4"/>
        <v>1.4515934343434342</v>
      </c>
      <c r="N14">
        <v>1990</v>
      </c>
      <c r="P14" s="20"/>
      <c r="Q14" s="20"/>
    </row>
    <row r="15" spans="1:26">
      <c r="A15">
        <v>1979</v>
      </c>
      <c r="B15">
        <v>12</v>
      </c>
      <c r="C15">
        <v>1.54</v>
      </c>
      <c r="E15">
        <f t="shared" si="2"/>
        <v>1979.9583333333333</v>
      </c>
      <c r="F15">
        <f t="shared" si="3"/>
        <v>2.7719999999999998</v>
      </c>
      <c r="H15">
        <v>1991.5</v>
      </c>
      <c r="I15">
        <f>AVERAGE(F148:F159)</f>
        <v>-0.14549999999999999</v>
      </c>
      <c r="M15">
        <f t="shared" si="4"/>
        <v>1.0315934343434343</v>
      </c>
      <c r="N15">
        <v>1991</v>
      </c>
    </row>
    <row r="16" spans="1:26">
      <c r="A16">
        <v>1980</v>
      </c>
      <c r="B16">
        <v>1</v>
      </c>
      <c r="C16">
        <v>-0.74</v>
      </c>
      <c r="E16">
        <f t="shared" si="2"/>
        <v>1980.0416666666665</v>
      </c>
      <c r="F16">
        <f t="shared" si="3"/>
        <v>-1.3320000000000001</v>
      </c>
      <c r="H16">
        <v>1992.5</v>
      </c>
      <c r="I16">
        <f>AVERAGE(F160:F171)</f>
        <v>-0.69300000000000006</v>
      </c>
      <c r="M16">
        <f t="shared" si="4"/>
        <v>0.48409343434343421</v>
      </c>
      <c r="N16">
        <v>1992</v>
      </c>
    </row>
    <row r="17" spans="1:22">
      <c r="A17">
        <v>1980</v>
      </c>
      <c r="B17">
        <v>2</v>
      </c>
      <c r="C17">
        <v>-1.01</v>
      </c>
      <c r="E17">
        <f t="shared" si="2"/>
        <v>1980.125</v>
      </c>
      <c r="F17">
        <f t="shared" si="3"/>
        <v>-1.8180000000000001</v>
      </c>
      <c r="H17">
        <v>1993.5</v>
      </c>
      <c r="I17">
        <f>AVERAGE(F172:F183)</f>
        <v>-1.3514999999999999</v>
      </c>
      <c r="M17">
        <f t="shared" si="4"/>
        <v>-0.17440656565656565</v>
      </c>
      <c r="N17">
        <v>1993</v>
      </c>
    </row>
    <row r="18" spans="1:22">
      <c r="A18">
        <v>1980</v>
      </c>
      <c r="B18">
        <v>3</v>
      </c>
      <c r="C18">
        <v>-1.1599999999999999</v>
      </c>
      <c r="E18">
        <f t="shared" si="2"/>
        <v>1980.2083333333333</v>
      </c>
      <c r="F18">
        <f t="shared" si="3"/>
        <v>-2.0880000000000001</v>
      </c>
      <c r="H18">
        <v>1994.5</v>
      </c>
      <c r="I18">
        <f>AVERAGE(F184:F195)</f>
        <v>-0.13350000000000004</v>
      </c>
      <c r="M18">
        <f t="shared" si="4"/>
        <v>1.0435934343434343</v>
      </c>
      <c r="N18">
        <v>1994</v>
      </c>
    </row>
    <row r="19" spans="1:22">
      <c r="A19">
        <v>1980</v>
      </c>
      <c r="B19">
        <v>4</v>
      </c>
      <c r="C19">
        <v>-0.45</v>
      </c>
      <c r="E19">
        <f t="shared" si="2"/>
        <v>1980.2916666666665</v>
      </c>
      <c r="F19">
        <f t="shared" si="3"/>
        <v>-0.80999999999999994</v>
      </c>
      <c r="H19">
        <v>1995.5</v>
      </c>
      <c r="I19">
        <f>AVERAGE(F196:F207)</f>
        <v>-0.37950000000000012</v>
      </c>
      <c r="M19">
        <f t="shared" si="4"/>
        <v>0.7975934343434341</v>
      </c>
      <c r="N19">
        <v>1995</v>
      </c>
    </row>
    <row r="20" spans="1:22">
      <c r="A20">
        <v>1980</v>
      </c>
      <c r="B20">
        <v>5</v>
      </c>
      <c r="C20">
        <v>-0.54</v>
      </c>
      <c r="E20">
        <f t="shared" si="2"/>
        <v>1980.375</v>
      </c>
      <c r="F20">
        <f t="shared" si="3"/>
        <v>-0.97200000000000009</v>
      </c>
      <c r="H20">
        <v>1996.5</v>
      </c>
      <c r="I20">
        <f>AVERAGE(F208:F219)</f>
        <v>-0.67499999999999993</v>
      </c>
      <c r="M20">
        <f t="shared" si="4"/>
        <v>0.50209343434343434</v>
      </c>
      <c r="N20">
        <v>1996</v>
      </c>
    </row>
    <row r="21" spans="1:22">
      <c r="A21">
        <v>1980</v>
      </c>
      <c r="B21">
        <v>6</v>
      </c>
      <c r="C21">
        <v>-0.16</v>
      </c>
      <c r="E21">
        <f t="shared" si="2"/>
        <v>1980.4583333333333</v>
      </c>
      <c r="F21">
        <f t="shared" si="3"/>
        <v>-0.28799999999999998</v>
      </c>
      <c r="H21">
        <v>1997.5</v>
      </c>
      <c r="I21">
        <f>AVERAGE(F220:F231)</f>
        <v>-0.72000000000000008</v>
      </c>
      <c r="M21">
        <f t="shared" si="4"/>
        <v>0.45709343434343419</v>
      </c>
      <c r="N21">
        <v>1997</v>
      </c>
    </row>
    <row r="22" spans="1:22">
      <c r="A22">
        <v>1980</v>
      </c>
      <c r="B22">
        <v>7</v>
      </c>
      <c r="C22">
        <v>0.64</v>
      </c>
      <c r="E22">
        <f t="shared" si="2"/>
        <v>1980.5416666666665</v>
      </c>
      <c r="F22">
        <f t="shared" si="3"/>
        <v>1.1519999999999999</v>
      </c>
      <c r="H22">
        <v>1998.5</v>
      </c>
      <c r="I22">
        <f>AVERAGE(F232:F243)</f>
        <v>0.51449999999999996</v>
      </c>
      <c r="M22">
        <f t="shared" si="4"/>
        <v>1.6915934343434342</v>
      </c>
      <c r="N22">
        <v>1998</v>
      </c>
      <c r="P22" s="21"/>
      <c r="Q22" s="21"/>
      <c r="R22" s="21"/>
      <c r="S22" s="21"/>
      <c r="T22" s="21"/>
      <c r="U22" s="21"/>
    </row>
    <row r="23" spans="1:22">
      <c r="A23">
        <v>1980</v>
      </c>
      <c r="B23">
        <v>8</v>
      </c>
      <c r="C23">
        <v>-0.12</v>
      </c>
      <c r="E23">
        <f t="shared" si="2"/>
        <v>1980.625</v>
      </c>
      <c r="F23">
        <f t="shared" si="3"/>
        <v>-0.21600000000000003</v>
      </c>
      <c r="H23">
        <v>1999.5</v>
      </c>
      <c r="I23">
        <f>AVERAGE(F244:F255)</f>
        <v>0.61950000000000005</v>
      </c>
      <c r="M23">
        <f t="shared" si="4"/>
        <v>1.7965934343434342</v>
      </c>
      <c r="N23">
        <v>1999</v>
      </c>
    </row>
    <row r="24" spans="1:22">
      <c r="A24">
        <v>1980</v>
      </c>
      <c r="B24">
        <v>9</v>
      </c>
      <c r="C24">
        <v>0.08</v>
      </c>
      <c r="E24">
        <f t="shared" si="2"/>
        <v>1980.7083333333333</v>
      </c>
      <c r="F24">
        <f t="shared" si="3"/>
        <v>0.14399999999999999</v>
      </c>
      <c r="H24">
        <v>2000.5</v>
      </c>
      <c r="I24">
        <f>AVERAGE(F256:F267)</f>
        <v>0.17400000000000004</v>
      </c>
      <c r="M24">
        <f t="shared" si="4"/>
        <v>1.3510934343434342</v>
      </c>
      <c r="N24">
        <v>2000</v>
      </c>
    </row>
    <row r="25" spans="1:22">
      <c r="A25">
        <v>1980</v>
      </c>
      <c r="B25">
        <v>10</v>
      </c>
      <c r="C25">
        <v>-0.68</v>
      </c>
      <c r="E25">
        <f t="shared" si="2"/>
        <v>1980.7916666666665</v>
      </c>
      <c r="F25">
        <f t="shared" si="3"/>
        <v>-1.224</v>
      </c>
      <c r="H25">
        <v>2001.5</v>
      </c>
      <c r="I25">
        <f>AVERAGE(F268:F279)</f>
        <v>7.8E-2</v>
      </c>
      <c r="M25">
        <f t="shared" si="4"/>
        <v>1.2550934343434343</v>
      </c>
      <c r="N25">
        <v>2001</v>
      </c>
    </row>
    <row r="26" spans="1:22">
      <c r="A26">
        <v>1980</v>
      </c>
      <c r="B26">
        <v>11</v>
      </c>
      <c r="C26">
        <v>-0.1</v>
      </c>
      <c r="E26">
        <f t="shared" si="2"/>
        <v>1980.875</v>
      </c>
      <c r="F26">
        <f t="shared" si="3"/>
        <v>-0.18</v>
      </c>
      <c r="H26">
        <v>2002.5</v>
      </c>
      <c r="I26">
        <f>AVERAGE(F280:F291)</f>
        <v>-0.18299999999999997</v>
      </c>
      <c r="M26">
        <f t="shared" si="4"/>
        <v>0.99409343434343433</v>
      </c>
      <c r="N26">
        <v>2002</v>
      </c>
    </row>
    <row r="27" spans="1:22">
      <c r="A27">
        <v>1980</v>
      </c>
      <c r="B27">
        <v>12</v>
      </c>
      <c r="C27">
        <v>1.27</v>
      </c>
      <c r="E27">
        <f t="shared" si="2"/>
        <v>1980.9583333333333</v>
      </c>
      <c r="F27">
        <f t="shared" si="3"/>
        <v>2.286</v>
      </c>
      <c r="H27">
        <v>2003.5</v>
      </c>
      <c r="I27">
        <f>AVERAGE(F292:F303)</f>
        <v>4.6499999999999965E-2</v>
      </c>
      <c r="M27">
        <f t="shared" si="4"/>
        <v>1.2235934343434343</v>
      </c>
      <c r="N27">
        <v>2003</v>
      </c>
      <c r="P27" s="21"/>
      <c r="Q27" s="21"/>
      <c r="R27" s="21"/>
      <c r="S27" s="21"/>
      <c r="T27" s="21"/>
      <c r="U27" s="21"/>
      <c r="V27" s="21"/>
    </row>
    <row r="28" spans="1:22">
      <c r="A28">
        <v>1981</v>
      </c>
      <c r="B28">
        <v>1</v>
      </c>
      <c r="C28">
        <v>0.14000000000000001</v>
      </c>
      <c r="E28">
        <f t="shared" si="2"/>
        <v>1981.0416666666665</v>
      </c>
      <c r="F28">
        <f t="shared" si="3"/>
        <v>0.25200000000000006</v>
      </c>
      <c r="H28">
        <v>2004.5</v>
      </c>
      <c r="I28">
        <f>AVERAGE(F304:F315)</f>
        <v>-0.40799999999999997</v>
      </c>
      <c r="M28">
        <f t="shared" si="4"/>
        <v>0.76909343434343436</v>
      </c>
      <c r="N28">
        <v>2004</v>
      </c>
    </row>
    <row r="29" spans="1:22">
      <c r="A29">
        <v>1981</v>
      </c>
      <c r="B29">
        <v>2</v>
      </c>
      <c r="C29">
        <v>0.11</v>
      </c>
      <c r="E29">
        <f t="shared" si="2"/>
        <v>1981.125</v>
      </c>
      <c r="F29">
        <f t="shared" si="3"/>
        <v>0.19800000000000001</v>
      </c>
      <c r="H29">
        <v>2005.5</v>
      </c>
      <c r="I29">
        <f>AVERAGE(F316:F327)</f>
        <v>0.12600000000000003</v>
      </c>
      <c r="M29">
        <f t="shared" si="4"/>
        <v>1.3030934343434344</v>
      </c>
      <c r="N29">
        <v>2005</v>
      </c>
    </row>
    <row r="30" spans="1:22">
      <c r="A30">
        <v>1981</v>
      </c>
      <c r="B30">
        <v>3</v>
      </c>
      <c r="C30">
        <v>-1.91</v>
      </c>
      <c r="E30">
        <f t="shared" si="2"/>
        <v>1981.2083333333333</v>
      </c>
      <c r="F30">
        <f t="shared" si="3"/>
        <v>-3.4379999999999997</v>
      </c>
      <c r="H30">
        <v>2006.5</v>
      </c>
      <c r="I30">
        <f>AVERAGE(F328:F339)</f>
        <v>0.26700000000000007</v>
      </c>
      <c r="M30">
        <f t="shared" si="4"/>
        <v>1.4440934343434344</v>
      </c>
      <c r="N30">
        <v>2006</v>
      </c>
    </row>
    <row r="31" spans="1:22">
      <c r="A31">
        <v>1981</v>
      </c>
      <c r="B31">
        <v>4</v>
      </c>
      <c r="C31">
        <v>1.97</v>
      </c>
      <c r="E31">
        <f t="shared" si="2"/>
        <v>1981.2916666666665</v>
      </c>
      <c r="F31">
        <f t="shared" si="3"/>
        <v>3.5460000000000003</v>
      </c>
      <c r="H31">
        <v>2007.5</v>
      </c>
      <c r="I31">
        <f>AVERAGE(F340:F351)</f>
        <v>0.58799999999999997</v>
      </c>
      <c r="M31">
        <f t="shared" si="4"/>
        <v>1.7650934343434344</v>
      </c>
      <c r="N31">
        <v>2007</v>
      </c>
    </row>
    <row r="32" spans="1:22">
      <c r="A32">
        <v>1981</v>
      </c>
      <c r="B32">
        <v>5</v>
      </c>
      <c r="C32">
        <v>-0.8</v>
      </c>
      <c r="E32">
        <f t="shared" si="2"/>
        <v>1981.375</v>
      </c>
      <c r="F32">
        <f t="shared" si="3"/>
        <v>-1.44</v>
      </c>
      <c r="H32">
        <v>2008.5</v>
      </c>
      <c r="I32">
        <f>AVERAGE(F352:F363)</f>
        <v>-0.70949999999999991</v>
      </c>
      <c r="M32">
        <f t="shared" si="4"/>
        <v>0.46759343434343437</v>
      </c>
      <c r="N32">
        <v>2008</v>
      </c>
    </row>
    <row r="33" spans="1:22">
      <c r="A33">
        <v>1981</v>
      </c>
      <c r="B33">
        <v>6</v>
      </c>
      <c r="C33">
        <v>0.6</v>
      </c>
      <c r="E33">
        <f t="shared" si="2"/>
        <v>1981.4583333333333</v>
      </c>
      <c r="F33">
        <f t="shared" si="3"/>
        <v>1.0799999999999998</v>
      </c>
      <c r="H33">
        <v>2009.5</v>
      </c>
      <c r="I33">
        <f>AVERAGE(F364:F375)</f>
        <v>-0.65249999999999997</v>
      </c>
      <c r="M33">
        <f t="shared" si="4"/>
        <v>0.52459343434343431</v>
      </c>
      <c r="N33">
        <v>2009</v>
      </c>
    </row>
    <row r="34" spans="1:22">
      <c r="A34">
        <v>1981</v>
      </c>
      <c r="B34">
        <v>7</v>
      </c>
      <c r="C34">
        <v>0.22</v>
      </c>
      <c r="E34">
        <f t="shared" si="2"/>
        <v>1981.5416666666665</v>
      </c>
      <c r="F34">
        <f t="shared" si="3"/>
        <v>0.39600000000000002</v>
      </c>
      <c r="H34">
        <v>2010.5</v>
      </c>
      <c r="I34">
        <f>AVERAGE(F376:F387)</f>
        <v>-0.24750000000000005</v>
      </c>
      <c r="M34">
        <f t="shared" si="4"/>
        <v>0.92959343434343422</v>
      </c>
      <c r="N34">
        <v>2010</v>
      </c>
    </row>
    <row r="35" spans="1:22">
      <c r="A35">
        <v>1981</v>
      </c>
      <c r="B35">
        <v>8</v>
      </c>
      <c r="C35">
        <v>-0.2</v>
      </c>
      <c r="E35">
        <f t="shared" si="2"/>
        <v>1981.625</v>
      </c>
      <c r="F35">
        <f t="shared" si="3"/>
        <v>-0.36</v>
      </c>
      <c r="H35">
        <v>2011.5</v>
      </c>
      <c r="I35">
        <f>AVERAGE(F388:F399)</f>
        <v>-0.16350000000000001</v>
      </c>
      <c r="M35">
        <f t="shared" si="4"/>
        <v>1.0135934343434343</v>
      </c>
      <c r="N35">
        <v>2011</v>
      </c>
    </row>
    <row r="36" spans="1:22">
      <c r="A36">
        <v>1981</v>
      </c>
      <c r="B36">
        <v>9</v>
      </c>
      <c r="C36">
        <v>-0.35</v>
      </c>
      <c r="E36">
        <f t="shared" si="2"/>
        <v>1981.7083333333333</v>
      </c>
      <c r="F36">
        <f t="shared" si="3"/>
        <v>-0.63</v>
      </c>
      <c r="H36">
        <v>2012.5</v>
      </c>
      <c r="I36">
        <f>AVERAGE(F400:F411)</f>
        <v>0.77850000000000019</v>
      </c>
      <c r="M36">
        <f t="shared" si="4"/>
        <v>1.9555934343434345</v>
      </c>
      <c r="N36">
        <v>2012</v>
      </c>
    </row>
    <row r="37" spans="1:22">
      <c r="A37">
        <v>1981</v>
      </c>
      <c r="B37">
        <v>10</v>
      </c>
      <c r="C37">
        <v>-0.6</v>
      </c>
      <c r="E37">
        <f t="shared" si="2"/>
        <v>1981.7916666666665</v>
      </c>
      <c r="F37">
        <f t="shared" si="3"/>
        <v>-1.0799999999999998</v>
      </c>
      <c r="H37">
        <v>2013.5</v>
      </c>
      <c r="I37" s="19">
        <f>AVERAGE(F412:F423)</f>
        <v>-0.52199999999999991</v>
      </c>
      <c r="M37">
        <f t="shared" si="4"/>
        <v>0.65509343434343437</v>
      </c>
      <c r="N37">
        <v>2013</v>
      </c>
    </row>
    <row r="38" spans="1:22">
      <c r="A38">
        <v>1981</v>
      </c>
      <c r="B38">
        <v>11</v>
      </c>
      <c r="C38">
        <v>0.62</v>
      </c>
      <c r="E38">
        <f t="shared" si="2"/>
        <v>1981.875</v>
      </c>
      <c r="F38">
        <f t="shared" si="3"/>
        <v>1.1160000000000001</v>
      </c>
      <c r="H38">
        <v>2014.5</v>
      </c>
      <c r="I38" s="19">
        <f>AVERAGE(F424:F435)</f>
        <v>-0.41399999999999998</v>
      </c>
      <c r="M38">
        <f t="shared" si="4"/>
        <v>0.76309343434343435</v>
      </c>
      <c r="N38">
        <v>2014</v>
      </c>
      <c r="P38" s="21"/>
      <c r="Q38" s="21"/>
      <c r="R38" s="21"/>
      <c r="S38" s="21"/>
      <c r="T38" s="21"/>
      <c r="U38" s="21"/>
    </row>
    <row r="39" spans="1:22">
      <c r="A39">
        <v>1981</v>
      </c>
      <c r="B39">
        <v>12</v>
      </c>
      <c r="C39">
        <v>-0.3</v>
      </c>
      <c r="E39">
        <f t="shared" si="2"/>
        <v>1981.9583333333333</v>
      </c>
      <c r="F39">
        <f t="shared" si="3"/>
        <v>-0.53999999999999992</v>
      </c>
      <c r="H39">
        <v>2015.5</v>
      </c>
      <c r="I39" s="19">
        <f>AVERAGE(F436:F447)</f>
        <v>1.0575000000000001</v>
      </c>
      <c r="M39">
        <f t="shared" si="4"/>
        <v>2.2345934343434344</v>
      </c>
      <c r="N39">
        <v>2015</v>
      </c>
    </row>
    <row r="40" spans="1:22">
      <c r="A40">
        <v>1982</v>
      </c>
      <c r="B40">
        <v>1</v>
      </c>
      <c r="C40">
        <v>-1.44</v>
      </c>
      <c r="E40">
        <f t="shared" si="2"/>
        <v>1982.0416666666665</v>
      </c>
      <c r="F40">
        <f t="shared" si="3"/>
        <v>-2.5919999999999996</v>
      </c>
      <c r="H40">
        <v>2016.5</v>
      </c>
      <c r="I40" s="19">
        <f>AVERAGE(F448:F459)</f>
        <v>0.85349999999999993</v>
      </c>
      <c r="M40">
        <f t="shared" si="4"/>
        <v>2.0305934343434342</v>
      </c>
      <c r="N40">
        <v>2016</v>
      </c>
    </row>
    <row r="41" spans="1:22">
      <c r="A41">
        <v>1982</v>
      </c>
      <c r="B41">
        <v>2</v>
      </c>
      <c r="C41">
        <v>-0.55000000000000004</v>
      </c>
      <c r="E41">
        <f t="shared" si="2"/>
        <v>1982.125</v>
      </c>
      <c r="F41">
        <f t="shared" si="3"/>
        <v>-0.99</v>
      </c>
      <c r="H41">
        <v>2017.5</v>
      </c>
      <c r="I41" s="19">
        <f>AVERAGE(F460:F471)</f>
        <v>1.0755000000000001</v>
      </c>
      <c r="M41">
        <f t="shared" ref="M41:M46" si="5">I41+K$11</f>
        <v>2.2525934343434342</v>
      </c>
      <c r="N41">
        <v>2017</v>
      </c>
    </row>
    <row r="42" spans="1:22">
      <c r="A42">
        <v>1982</v>
      </c>
      <c r="B42">
        <v>3</v>
      </c>
      <c r="C42">
        <v>-0.64</v>
      </c>
      <c r="E42">
        <f t="shared" si="2"/>
        <v>1982.2083333333333</v>
      </c>
      <c r="F42">
        <f t="shared" si="3"/>
        <v>-1.1519999999999999</v>
      </c>
      <c r="H42">
        <v>2018.5</v>
      </c>
      <c r="I42" s="19">
        <f>AVERAGE(F472:F483)</f>
        <v>0.46799999999999997</v>
      </c>
      <c r="M42">
        <f t="shared" si="5"/>
        <v>1.6450934343434342</v>
      </c>
      <c r="N42">
        <v>2018</v>
      </c>
      <c r="V42" s="21"/>
    </row>
    <row r="43" spans="1:22">
      <c r="A43">
        <v>1982</v>
      </c>
      <c r="B43">
        <v>4</v>
      </c>
      <c r="C43">
        <v>-1.44</v>
      </c>
      <c r="E43">
        <f t="shared" si="2"/>
        <v>1982.2916666666665</v>
      </c>
      <c r="F43">
        <f t="shared" si="3"/>
        <v>-2.5919999999999996</v>
      </c>
      <c r="H43">
        <v>2019.5</v>
      </c>
      <c r="I43" s="19">
        <f>AVERAGE(F484:F495)</f>
        <v>-4.3500000000000004E-2</v>
      </c>
      <c r="M43">
        <f t="shared" si="5"/>
        <v>1.1335934343434342</v>
      </c>
      <c r="N43">
        <v>2019</v>
      </c>
      <c r="P43" s="21"/>
      <c r="Q43" s="21"/>
      <c r="R43" s="21"/>
      <c r="S43" s="21"/>
      <c r="T43" s="21"/>
      <c r="U43" s="21"/>
    </row>
    <row r="44" spans="1:22">
      <c r="A44">
        <v>1982</v>
      </c>
      <c r="B44">
        <v>5</v>
      </c>
      <c r="C44">
        <v>-0.36</v>
      </c>
      <c r="E44">
        <f t="shared" si="2"/>
        <v>1982.375</v>
      </c>
      <c r="F44">
        <f t="shared" si="3"/>
        <v>-0.64799999999999991</v>
      </c>
      <c r="H44">
        <v>2020.5</v>
      </c>
      <c r="I44" s="19">
        <f>AVERAGE(F496:F507)</f>
        <v>0.79349999999999987</v>
      </c>
      <c r="M44">
        <f t="shared" si="5"/>
        <v>1.9705934343434341</v>
      </c>
      <c r="N44">
        <v>2020</v>
      </c>
    </row>
    <row r="45" spans="1:22">
      <c r="A45">
        <v>1982</v>
      </c>
      <c r="B45">
        <v>6</v>
      </c>
      <c r="C45">
        <v>-1.42</v>
      </c>
      <c r="E45">
        <f t="shared" si="2"/>
        <v>1982.4583333333333</v>
      </c>
      <c r="F45">
        <f t="shared" si="3"/>
        <v>-2.556</v>
      </c>
      <c r="H45">
        <v>2021.5</v>
      </c>
      <c r="I45" s="19">
        <f>AVERAGE(F508:F519)</f>
        <v>0.88200000000000001</v>
      </c>
      <c r="M45" s="19">
        <f>I45+K$11</f>
        <v>2.0590934343434344</v>
      </c>
      <c r="N45">
        <v>2021</v>
      </c>
    </row>
    <row r="46" spans="1:22">
      <c r="A46">
        <v>1982</v>
      </c>
      <c r="B46">
        <v>7</v>
      </c>
      <c r="C46">
        <v>-0.42</v>
      </c>
      <c r="E46">
        <f t="shared" si="2"/>
        <v>1982.5416666666665</v>
      </c>
      <c r="F46">
        <f t="shared" si="3"/>
        <v>-0.75600000000000001</v>
      </c>
      <c r="H46">
        <v>2022.5</v>
      </c>
      <c r="I46">
        <f>AVERAGE(F520:F531)</f>
        <v>0.39000000000000007</v>
      </c>
      <c r="M46">
        <f t="shared" si="5"/>
        <v>1.5670934343434344</v>
      </c>
      <c r="N46">
        <v>2022</v>
      </c>
    </row>
    <row r="47" spans="1:22">
      <c r="A47">
        <v>1982</v>
      </c>
      <c r="B47">
        <v>8</v>
      </c>
      <c r="C47">
        <v>-0.17</v>
      </c>
      <c r="E47">
        <f t="shared" si="2"/>
        <v>1982.625</v>
      </c>
      <c r="F47">
        <f t="shared" si="3"/>
        <v>-0.30599999999999999</v>
      </c>
      <c r="M47" s="11"/>
    </row>
    <row r="48" spans="1:22">
      <c r="A48">
        <v>1982</v>
      </c>
      <c r="B48">
        <v>9</v>
      </c>
      <c r="C48">
        <v>-0.47</v>
      </c>
      <c r="E48">
        <f t="shared" si="2"/>
        <v>1982.7083333333333</v>
      </c>
      <c r="F48">
        <f t="shared" si="3"/>
        <v>-0.84599999999999986</v>
      </c>
      <c r="M48" s="11"/>
    </row>
    <row r="49" spans="1:13">
      <c r="A49">
        <v>1982</v>
      </c>
      <c r="B49">
        <v>10</v>
      </c>
      <c r="C49">
        <v>-0.55000000000000004</v>
      </c>
      <c r="E49">
        <f t="shared" si="2"/>
        <v>1982.7916666666665</v>
      </c>
      <c r="F49">
        <f t="shared" si="3"/>
        <v>-0.99</v>
      </c>
      <c r="M49" s="11"/>
    </row>
    <row r="50" spans="1:13">
      <c r="A50">
        <v>1982</v>
      </c>
      <c r="B50">
        <v>11</v>
      </c>
      <c r="C50">
        <v>-0.77</v>
      </c>
      <c r="E50">
        <f t="shared" si="2"/>
        <v>1982.875</v>
      </c>
      <c r="F50">
        <f t="shared" si="3"/>
        <v>-1.3859999999999999</v>
      </c>
      <c r="M50" s="11"/>
    </row>
    <row r="51" spans="1:13">
      <c r="A51">
        <v>1982</v>
      </c>
      <c r="B51">
        <v>12</v>
      </c>
      <c r="C51">
        <v>0.44</v>
      </c>
      <c r="E51">
        <f t="shared" si="2"/>
        <v>1982.9583333333333</v>
      </c>
      <c r="F51">
        <f t="shared" si="3"/>
        <v>0.79200000000000004</v>
      </c>
      <c r="M51" s="11"/>
    </row>
    <row r="52" spans="1:13">
      <c r="A52">
        <v>1983</v>
      </c>
      <c r="B52">
        <v>1</v>
      </c>
      <c r="C52">
        <v>0.34</v>
      </c>
      <c r="E52">
        <f t="shared" si="2"/>
        <v>1983.0416666666665</v>
      </c>
      <c r="F52">
        <f t="shared" si="3"/>
        <v>0.61199999999999999</v>
      </c>
      <c r="M52" s="11"/>
    </row>
    <row r="53" spans="1:13">
      <c r="A53">
        <v>1983</v>
      </c>
      <c r="B53">
        <v>2</v>
      </c>
      <c r="C53">
        <v>-0.25</v>
      </c>
      <c r="E53">
        <f t="shared" si="2"/>
        <v>1983.125</v>
      </c>
      <c r="F53">
        <f t="shared" si="3"/>
        <v>-0.45</v>
      </c>
      <c r="M53" s="11"/>
    </row>
    <row r="54" spans="1:13">
      <c r="A54">
        <v>1983</v>
      </c>
      <c r="B54">
        <v>3</v>
      </c>
      <c r="C54">
        <v>-1.02</v>
      </c>
      <c r="E54">
        <f t="shared" si="2"/>
        <v>1983.2083333333333</v>
      </c>
      <c r="F54">
        <f t="shared" si="3"/>
        <v>-1.8359999999999999</v>
      </c>
      <c r="M54" s="11"/>
    </row>
    <row r="55" spans="1:13">
      <c r="A55">
        <v>1983</v>
      </c>
      <c r="B55">
        <v>4</v>
      </c>
      <c r="C55">
        <v>-2.65</v>
      </c>
      <c r="E55">
        <f t="shared" si="2"/>
        <v>1983.2916666666665</v>
      </c>
      <c r="F55">
        <f t="shared" si="3"/>
        <v>-4.7699999999999996</v>
      </c>
      <c r="M55" s="11"/>
    </row>
    <row r="56" spans="1:13">
      <c r="A56">
        <v>1983</v>
      </c>
      <c r="B56">
        <v>5</v>
      </c>
      <c r="C56">
        <v>-1.6</v>
      </c>
      <c r="E56">
        <f t="shared" si="2"/>
        <v>1983.375</v>
      </c>
      <c r="F56">
        <f t="shared" si="3"/>
        <v>-2.88</v>
      </c>
      <c r="M56" s="11"/>
    </row>
    <row r="57" spans="1:13">
      <c r="A57">
        <v>1983</v>
      </c>
      <c r="B57">
        <v>6</v>
      </c>
      <c r="C57">
        <v>-1.17</v>
      </c>
      <c r="E57">
        <f t="shared" si="2"/>
        <v>1983.4583333333333</v>
      </c>
      <c r="F57">
        <f t="shared" si="3"/>
        <v>-2.1059999999999999</v>
      </c>
      <c r="M57" s="11"/>
    </row>
    <row r="58" spans="1:13">
      <c r="A58">
        <v>1983</v>
      </c>
      <c r="B58">
        <v>7</v>
      </c>
      <c r="C58">
        <v>0.16</v>
      </c>
      <c r="E58">
        <f t="shared" si="2"/>
        <v>1983.5416666666665</v>
      </c>
      <c r="F58">
        <f t="shared" si="3"/>
        <v>0.28799999999999998</v>
      </c>
      <c r="M58" s="11"/>
    </row>
    <row r="59" spans="1:13">
      <c r="A59">
        <v>1983</v>
      </c>
      <c r="B59">
        <v>8</v>
      </c>
      <c r="C59">
        <v>0.85</v>
      </c>
      <c r="E59">
        <f t="shared" si="2"/>
        <v>1983.625</v>
      </c>
      <c r="F59">
        <f t="shared" si="3"/>
        <v>1.5299999999999998</v>
      </c>
      <c r="M59" s="11"/>
    </row>
    <row r="60" spans="1:13">
      <c r="A60">
        <v>1983</v>
      </c>
      <c r="B60">
        <v>9</v>
      </c>
      <c r="C60">
        <v>-0.2</v>
      </c>
      <c r="E60">
        <f t="shared" si="2"/>
        <v>1983.7083333333333</v>
      </c>
      <c r="F60">
        <f t="shared" si="3"/>
        <v>-0.36</v>
      </c>
      <c r="M60" s="11"/>
    </row>
    <row r="61" spans="1:13">
      <c r="A61">
        <v>1983</v>
      </c>
      <c r="B61">
        <v>10</v>
      </c>
      <c r="C61">
        <v>0.34</v>
      </c>
      <c r="E61">
        <f t="shared" si="2"/>
        <v>1983.7916666666665</v>
      </c>
      <c r="F61">
        <f t="shared" si="3"/>
        <v>0.61199999999999999</v>
      </c>
      <c r="M61" s="11"/>
    </row>
    <row r="62" spans="1:13">
      <c r="A62">
        <v>1983</v>
      </c>
      <c r="B62">
        <v>11</v>
      </c>
      <c r="C62">
        <v>-0.27</v>
      </c>
      <c r="E62">
        <f t="shared" si="2"/>
        <v>1983.875</v>
      </c>
      <c r="F62">
        <f t="shared" si="3"/>
        <v>-0.48600000000000004</v>
      </c>
      <c r="M62" s="11"/>
    </row>
    <row r="63" spans="1:13">
      <c r="A63">
        <v>1983</v>
      </c>
      <c r="B63">
        <v>12</v>
      </c>
      <c r="C63">
        <v>-2.15</v>
      </c>
      <c r="E63">
        <f t="shared" si="2"/>
        <v>1983.9583333333333</v>
      </c>
      <c r="F63">
        <f t="shared" si="3"/>
        <v>-3.8699999999999997</v>
      </c>
      <c r="M63" s="11"/>
    </row>
    <row r="64" spans="1:13">
      <c r="A64">
        <v>1984</v>
      </c>
      <c r="B64">
        <v>1</v>
      </c>
      <c r="C64">
        <v>-0.6</v>
      </c>
      <c r="E64">
        <f t="shared" si="2"/>
        <v>1984.0416666666665</v>
      </c>
      <c r="F64">
        <f t="shared" si="3"/>
        <v>-1.0799999999999998</v>
      </c>
      <c r="M64" s="11"/>
    </row>
    <row r="65" spans="1:13">
      <c r="A65">
        <v>1984</v>
      </c>
      <c r="B65">
        <v>2</v>
      </c>
      <c r="C65">
        <v>-0.08</v>
      </c>
      <c r="E65">
        <f t="shared" si="2"/>
        <v>1984.125</v>
      </c>
      <c r="F65">
        <f t="shared" si="3"/>
        <v>-0.14399999999999999</v>
      </c>
      <c r="M65" s="11"/>
    </row>
    <row r="66" spans="1:13">
      <c r="A66">
        <v>1984</v>
      </c>
      <c r="B66">
        <v>3</v>
      </c>
      <c r="C66">
        <v>-1.22</v>
      </c>
      <c r="E66">
        <f t="shared" si="2"/>
        <v>1984.2083333333333</v>
      </c>
      <c r="F66">
        <f t="shared" si="3"/>
        <v>-2.1960000000000002</v>
      </c>
      <c r="M66" s="11"/>
    </row>
    <row r="67" spans="1:13">
      <c r="A67">
        <v>1984</v>
      </c>
      <c r="B67">
        <v>4</v>
      </c>
      <c r="C67">
        <v>-1.1299999999999999</v>
      </c>
      <c r="E67">
        <f t="shared" si="2"/>
        <v>1984.2916666666665</v>
      </c>
      <c r="F67">
        <f t="shared" si="3"/>
        <v>-2.0339999999999998</v>
      </c>
      <c r="M67" s="11"/>
    </row>
    <row r="68" spans="1:13">
      <c r="A68">
        <v>1984</v>
      </c>
      <c r="B68">
        <v>5</v>
      </c>
      <c r="C68">
        <v>-0.2</v>
      </c>
      <c r="E68">
        <f t="shared" si="2"/>
        <v>1984.375</v>
      </c>
      <c r="F68">
        <f t="shared" si="3"/>
        <v>-0.36</v>
      </c>
      <c r="M68" s="11"/>
    </row>
    <row r="69" spans="1:13">
      <c r="A69">
        <v>1984</v>
      </c>
      <c r="B69">
        <v>6</v>
      </c>
      <c r="C69">
        <v>-0.51</v>
      </c>
      <c r="E69">
        <f t="shared" ref="E69:E132" si="6">A69+B69/12-1/24</f>
        <v>1984.4583333333333</v>
      </c>
      <c r="F69">
        <f t="shared" ref="F69:F132" si="7">C69*9/5</f>
        <v>-0.91799999999999993</v>
      </c>
      <c r="M69" s="11"/>
    </row>
    <row r="70" spans="1:13">
      <c r="A70">
        <v>1984</v>
      </c>
      <c r="B70">
        <v>7</v>
      </c>
      <c r="C70">
        <v>-0.27</v>
      </c>
      <c r="E70">
        <f t="shared" si="6"/>
        <v>1984.5416666666665</v>
      </c>
      <c r="F70">
        <f t="shared" si="7"/>
        <v>-0.48600000000000004</v>
      </c>
      <c r="M70" s="11"/>
    </row>
    <row r="71" spans="1:13">
      <c r="A71">
        <v>1984</v>
      </c>
      <c r="B71">
        <v>8</v>
      </c>
      <c r="C71">
        <v>0.02</v>
      </c>
      <c r="E71">
        <f t="shared" si="6"/>
        <v>1984.625</v>
      </c>
      <c r="F71">
        <f t="shared" si="7"/>
        <v>3.5999999999999997E-2</v>
      </c>
      <c r="M71" s="11"/>
    </row>
    <row r="72" spans="1:13">
      <c r="A72">
        <v>1984</v>
      </c>
      <c r="B72">
        <v>9</v>
      </c>
      <c r="C72">
        <v>-1.0900000000000001</v>
      </c>
      <c r="E72">
        <f t="shared" si="6"/>
        <v>1984.7083333333333</v>
      </c>
      <c r="F72">
        <f t="shared" si="7"/>
        <v>-1.9620000000000002</v>
      </c>
      <c r="M72" s="11"/>
    </row>
    <row r="73" spans="1:13">
      <c r="A73">
        <v>1984</v>
      </c>
      <c r="B73">
        <v>10</v>
      </c>
      <c r="C73">
        <v>-0.94</v>
      </c>
      <c r="E73">
        <f t="shared" si="6"/>
        <v>1984.7916666666665</v>
      </c>
      <c r="F73">
        <f t="shared" si="7"/>
        <v>-1.6919999999999997</v>
      </c>
      <c r="M73" s="11"/>
    </row>
    <row r="74" spans="1:13">
      <c r="A74">
        <v>1984</v>
      </c>
      <c r="B74">
        <v>11</v>
      </c>
      <c r="C74">
        <v>-0.64</v>
      </c>
      <c r="E74">
        <f t="shared" si="6"/>
        <v>1984.875</v>
      </c>
      <c r="F74">
        <f t="shared" si="7"/>
        <v>-1.1519999999999999</v>
      </c>
      <c r="M74" s="11"/>
    </row>
    <row r="75" spans="1:13">
      <c r="A75">
        <v>1984</v>
      </c>
      <c r="B75">
        <v>12</v>
      </c>
      <c r="C75">
        <v>0.76</v>
      </c>
      <c r="E75">
        <f t="shared" si="6"/>
        <v>1984.9583333333333</v>
      </c>
      <c r="F75">
        <f t="shared" si="7"/>
        <v>1.3679999999999999</v>
      </c>
      <c r="M75" s="11"/>
    </row>
    <row r="76" spans="1:13">
      <c r="A76">
        <v>1985</v>
      </c>
      <c r="B76">
        <v>1</v>
      </c>
      <c r="C76">
        <v>-1.61</v>
      </c>
      <c r="E76">
        <f t="shared" si="6"/>
        <v>1985.0416666666665</v>
      </c>
      <c r="F76">
        <f t="shared" si="7"/>
        <v>-2.8980000000000001</v>
      </c>
      <c r="M76" s="11"/>
    </row>
    <row r="77" spans="1:13">
      <c r="A77">
        <v>1985</v>
      </c>
      <c r="B77">
        <v>2</v>
      </c>
      <c r="C77">
        <v>-1.58</v>
      </c>
      <c r="E77">
        <f t="shared" si="6"/>
        <v>1985.125</v>
      </c>
      <c r="F77">
        <f t="shared" si="7"/>
        <v>-2.8440000000000003</v>
      </c>
      <c r="M77" s="11"/>
    </row>
    <row r="78" spans="1:13">
      <c r="A78">
        <v>1985</v>
      </c>
      <c r="B78">
        <v>3</v>
      </c>
      <c r="C78">
        <v>-0.19</v>
      </c>
      <c r="E78">
        <f t="shared" si="6"/>
        <v>1985.2083333333333</v>
      </c>
      <c r="F78">
        <f t="shared" si="7"/>
        <v>-0.34199999999999997</v>
      </c>
      <c r="M78" s="11"/>
    </row>
    <row r="79" spans="1:13">
      <c r="A79">
        <v>1985</v>
      </c>
      <c r="B79">
        <v>4</v>
      </c>
      <c r="C79">
        <v>0.49</v>
      </c>
      <c r="E79">
        <f t="shared" si="6"/>
        <v>1985.2916666666665</v>
      </c>
      <c r="F79">
        <f t="shared" si="7"/>
        <v>0.88200000000000001</v>
      </c>
      <c r="M79" s="11"/>
    </row>
    <row r="80" spans="1:13">
      <c r="A80">
        <v>1985</v>
      </c>
      <c r="B80">
        <v>5</v>
      </c>
      <c r="C80">
        <v>0.31</v>
      </c>
      <c r="E80">
        <f t="shared" si="6"/>
        <v>1985.375</v>
      </c>
      <c r="F80">
        <f t="shared" si="7"/>
        <v>0.55800000000000005</v>
      </c>
      <c r="M80" s="11"/>
    </row>
    <row r="81" spans="1:13">
      <c r="A81">
        <v>1985</v>
      </c>
      <c r="B81">
        <v>6</v>
      </c>
      <c r="C81">
        <v>-0.38</v>
      </c>
      <c r="E81">
        <f t="shared" si="6"/>
        <v>1985.4583333333333</v>
      </c>
      <c r="F81">
        <f t="shared" si="7"/>
        <v>-0.68399999999999994</v>
      </c>
      <c r="M81" s="11"/>
    </row>
    <row r="82" spans="1:13">
      <c r="A82">
        <v>1985</v>
      </c>
      <c r="B82">
        <v>7</v>
      </c>
      <c r="C82">
        <v>-0.26</v>
      </c>
      <c r="E82">
        <f t="shared" si="6"/>
        <v>1985.5416666666665</v>
      </c>
      <c r="F82">
        <f t="shared" si="7"/>
        <v>-0.46799999999999997</v>
      </c>
      <c r="M82" s="11"/>
    </row>
    <row r="83" spans="1:13">
      <c r="A83">
        <v>1985</v>
      </c>
      <c r="B83">
        <v>8</v>
      </c>
      <c r="C83">
        <v>-0.68</v>
      </c>
      <c r="E83">
        <f t="shared" si="6"/>
        <v>1985.625</v>
      </c>
      <c r="F83">
        <f t="shared" si="7"/>
        <v>-1.224</v>
      </c>
      <c r="M83" s="11"/>
    </row>
    <row r="84" spans="1:13">
      <c r="A84">
        <v>1985</v>
      </c>
      <c r="B84">
        <v>9</v>
      </c>
      <c r="C84">
        <v>-1.1399999999999999</v>
      </c>
      <c r="E84">
        <f t="shared" si="6"/>
        <v>1985.7083333333333</v>
      </c>
      <c r="F84">
        <f t="shared" si="7"/>
        <v>-2.052</v>
      </c>
      <c r="M84" s="11"/>
    </row>
    <row r="85" spans="1:13">
      <c r="A85">
        <v>1985</v>
      </c>
      <c r="B85">
        <v>10</v>
      </c>
      <c r="C85">
        <v>-0.14000000000000001</v>
      </c>
      <c r="E85">
        <f t="shared" si="6"/>
        <v>1985.7916666666665</v>
      </c>
      <c r="F85">
        <f t="shared" si="7"/>
        <v>-0.25200000000000006</v>
      </c>
      <c r="M85" s="11"/>
    </row>
    <row r="86" spans="1:13">
      <c r="A86">
        <v>1985</v>
      </c>
      <c r="B86">
        <v>11</v>
      </c>
      <c r="C86">
        <v>-0.74</v>
      </c>
      <c r="E86">
        <f t="shared" si="6"/>
        <v>1985.875</v>
      </c>
      <c r="F86">
        <f t="shared" si="7"/>
        <v>-1.3320000000000001</v>
      </c>
      <c r="M86" s="11"/>
    </row>
    <row r="87" spans="1:13">
      <c r="A87">
        <v>1985</v>
      </c>
      <c r="B87">
        <v>12</v>
      </c>
      <c r="C87">
        <v>-1.19</v>
      </c>
      <c r="E87">
        <f t="shared" si="6"/>
        <v>1985.9583333333333</v>
      </c>
      <c r="F87">
        <f t="shared" si="7"/>
        <v>-2.1419999999999999</v>
      </c>
      <c r="M87" s="11"/>
    </row>
    <row r="88" spans="1:13">
      <c r="A88">
        <v>1986</v>
      </c>
      <c r="B88">
        <v>1</v>
      </c>
      <c r="C88">
        <v>0.94</v>
      </c>
      <c r="E88">
        <f t="shared" si="6"/>
        <v>1986.0416666666665</v>
      </c>
      <c r="F88">
        <f t="shared" si="7"/>
        <v>1.6919999999999997</v>
      </c>
      <c r="M88" s="11"/>
    </row>
    <row r="89" spans="1:13">
      <c r="A89">
        <v>1986</v>
      </c>
      <c r="B89">
        <v>2</v>
      </c>
      <c r="C89">
        <v>0.18</v>
      </c>
      <c r="E89">
        <f t="shared" si="6"/>
        <v>1986.125</v>
      </c>
      <c r="F89">
        <f t="shared" si="7"/>
        <v>0.32399999999999995</v>
      </c>
      <c r="M89" s="11"/>
    </row>
    <row r="90" spans="1:13">
      <c r="A90">
        <v>1986</v>
      </c>
      <c r="B90">
        <v>3</v>
      </c>
      <c r="C90">
        <v>0.72</v>
      </c>
      <c r="E90">
        <f t="shared" si="6"/>
        <v>1986.2083333333333</v>
      </c>
      <c r="F90">
        <f t="shared" si="7"/>
        <v>1.2959999999999998</v>
      </c>
      <c r="M90" s="11"/>
    </row>
    <row r="91" spans="1:13">
      <c r="A91">
        <v>1986</v>
      </c>
      <c r="B91">
        <v>4</v>
      </c>
      <c r="C91">
        <v>0.44</v>
      </c>
      <c r="E91">
        <f t="shared" si="6"/>
        <v>1986.2916666666665</v>
      </c>
      <c r="F91">
        <f t="shared" si="7"/>
        <v>0.79200000000000004</v>
      </c>
      <c r="M91" s="11"/>
    </row>
    <row r="92" spans="1:13">
      <c r="A92">
        <v>1986</v>
      </c>
      <c r="B92">
        <v>5</v>
      </c>
      <c r="C92">
        <v>0.13</v>
      </c>
      <c r="E92">
        <f t="shared" si="6"/>
        <v>1986.375</v>
      </c>
      <c r="F92">
        <f t="shared" si="7"/>
        <v>0.23399999999999999</v>
      </c>
      <c r="M92" s="11"/>
    </row>
    <row r="93" spans="1:13">
      <c r="A93">
        <v>1986</v>
      </c>
      <c r="B93">
        <v>6</v>
      </c>
      <c r="C93">
        <v>0.88</v>
      </c>
      <c r="E93">
        <f t="shared" si="6"/>
        <v>1986.4583333333333</v>
      </c>
      <c r="F93">
        <f t="shared" si="7"/>
        <v>1.5840000000000001</v>
      </c>
      <c r="M93" s="11"/>
    </row>
    <row r="94" spans="1:13">
      <c r="A94">
        <v>1986</v>
      </c>
      <c r="B94">
        <v>7</v>
      </c>
      <c r="C94">
        <v>-0.33</v>
      </c>
      <c r="E94">
        <f t="shared" si="6"/>
        <v>1986.5416666666665</v>
      </c>
      <c r="F94">
        <f t="shared" si="7"/>
        <v>-0.59400000000000008</v>
      </c>
      <c r="M94" s="11"/>
    </row>
    <row r="95" spans="1:13">
      <c r="A95">
        <v>1986</v>
      </c>
      <c r="B95">
        <v>8</v>
      </c>
      <c r="C95">
        <v>-0.53</v>
      </c>
      <c r="E95">
        <f t="shared" si="6"/>
        <v>1986.625</v>
      </c>
      <c r="F95">
        <f t="shared" si="7"/>
        <v>-0.95400000000000007</v>
      </c>
      <c r="M95" s="11"/>
    </row>
    <row r="96" spans="1:13">
      <c r="A96">
        <v>1986</v>
      </c>
      <c r="B96">
        <v>9</v>
      </c>
      <c r="C96">
        <v>-1.38</v>
      </c>
      <c r="E96">
        <f t="shared" si="6"/>
        <v>1986.7083333333333</v>
      </c>
      <c r="F96">
        <f t="shared" si="7"/>
        <v>-2.4839999999999995</v>
      </c>
      <c r="M96" s="11"/>
    </row>
    <row r="97" spans="1:13">
      <c r="A97">
        <v>1986</v>
      </c>
      <c r="B97">
        <v>10</v>
      </c>
      <c r="C97">
        <v>-0.63</v>
      </c>
      <c r="E97">
        <f t="shared" si="6"/>
        <v>1986.7916666666665</v>
      </c>
      <c r="F97">
        <f t="shared" si="7"/>
        <v>-1.1339999999999999</v>
      </c>
      <c r="M97" s="11"/>
    </row>
    <row r="98" spans="1:13">
      <c r="A98">
        <v>1986</v>
      </c>
      <c r="B98">
        <v>11</v>
      </c>
      <c r="C98">
        <v>-0.05</v>
      </c>
      <c r="E98">
        <f t="shared" si="6"/>
        <v>1986.875</v>
      </c>
      <c r="F98">
        <f t="shared" si="7"/>
        <v>-0.09</v>
      </c>
      <c r="M98" s="11"/>
    </row>
    <row r="99" spans="1:13">
      <c r="A99">
        <v>1986</v>
      </c>
      <c r="B99">
        <v>12</v>
      </c>
      <c r="C99">
        <v>-0.08</v>
      </c>
      <c r="E99">
        <f t="shared" si="6"/>
        <v>1986.9583333333333</v>
      </c>
      <c r="F99">
        <f t="shared" si="7"/>
        <v>-0.14399999999999999</v>
      </c>
      <c r="M99" s="11"/>
    </row>
    <row r="100" spans="1:13">
      <c r="A100">
        <v>1987</v>
      </c>
      <c r="B100">
        <v>1</v>
      </c>
      <c r="C100">
        <v>-0.31</v>
      </c>
      <c r="E100">
        <f t="shared" si="6"/>
        <v>1987.0416666666665</v>
      </c>
      <c r="F100">
        <f t="shared" si="7"/>
        <v>-0.55800000000000005</v>
      </c>
      <c r="M100" s="11"/>
    </row>
    <row r="101" spans="1:13">
      <c r="A101">
        <v>1987</v>
      </c>
      <c r="B101">
        <v>2</v>
      </c>
      <c r="C101">
        <v>0.31</v>
      </c>
      <c r="E101">
        <f t="shared" si="6"/>
        <v>1987.125</v>
      </c>
      <c r="F101">
        <f t="shared" si="7"/>
        <v>0.55800000000000005</v>
      </c>
      <c r="M101" s="11"/>
    </row>
    <row r="102" spans="1:13">
      <c r="A102">
        <v>1987</v>
      </c>
      <c r="B102">
        <v>3</v>
      </c>
      <c r="C102">
        <v>-0.41</v>
      </c>
      <c r="E102">
        <f t="shared" si="6"/>
        <v>1987.2083333333333</v>
      </c>
      <c r="F102">
        <f t="shared" si="7"/>
        <v>-0.73799999999999999</v>
      </c>
      <c r="M102" s="11"/>
    </row>
    <row r="103" spans="1:13">
      <c r="A103">
        <v>1987</v>
      </c>
      <c r="B103">
        <v>4</v>
      </c>
      <c r="C103">
        <v>0.53</v>
      </c>
      <c r="E103">
        <f t="shared" si="6"/>
        <v>1987.2916666666665</v>
      </c>
      <c r="F103">
        <f t="shared" si="7"/>
        <v>0.95400000000000007</v>
      </c>
      <c r="M103" s="11"/>
    </row>
    <row r="104" spans="1:13">
      <c r="A104">
        <v>1987</v>
      </c>
      <c r="B104">
        <v>5</v>
      </c>
      <c r="C104">
        <v>0.56000000000000005</v>
      </c>
      <c r="E104">
        <f t="shared" si="6"/>
        <v>1987.375</v>
      </c>
      <c r="F104">
        <f t="shared" si="7"/>
        <v>1.0080000000000002</v>
      </c>
      <c r="M104" s="11"/>
    </row>
    <row r="105" spans="1:13">
      <c r="A105">
        <v>1987</v>
      </c>
      <c r="B105">
        <v>6</v>
      </c>
      <c r="C105">
        <v>0.46</v>
      </c>
      <c r="E105">
        <f t="shared" si="6"/>
        <v>1987.4583333333333</v>
      </c>
      <c r="F105">
        <f t="shared" si="7"/>
        <v>0.82800000000000007</v>
      </c>
      <c r="M105" s="11"/>
    </row>
    <row r="106" spans="1:13">
      <c r="A106">
        <v>1987</v>
      </c>
      <c r="B106">
        <v>7</v>
      </c>
      <c r="C106">
        <v>-0.43</v>
      </c>
      <c r="E106">
        <f t="shared" si="6"/>
        <v>1987.5416666666665</v>
      </c>
      <c r="F106">
        <f t="shared" si="7"/>
        <v>-0.77400000000000002</v>
      </c>
      <c r="M106" s="11"/>
    </row>
    <row r="107" spans="1:13">
      <c r="A107">
        <v>1987</v>
      </c>
      <c r="B107">
        <v>8</v>
      </c>
      <c r="C107">
        <v>-0.46</v>
      </c>
      <c r="E107">
        <f t="shared" si="6"/>
        <v>1987.625</v>
      </c>
      <c r="F107">
        <f t="shared" si="7"/>
        <v>-0.82800000000000007</v>
      </c>
      <c r="M107" s="11"/>
    </row>
    <row r="108" spans="1:13">
      <c r="A108">
        <v>1987</v>
      </c>
      <c r="B108">
        <v>9</v>
      </c>
      <c r="C108">
        <v>-0.85</v>
      </c>
      <c r="E108">
        <f t="shared" si="6"/>
        <v>1987.7083333333333</v>
      </c>
      <c r="F108">
        <f t="shared" si="7"/>
        <v>-1.5299999999999998</v>
      </c>
      <c r="M108" s="11"/>
    </row>
    <row r="109" spans="1:13">
      <c r="A109">
        <v>1987</v>
      </c>
      <c r="B109">
        <v>10</v>
      </c>
      <c r="C109">
        <v>-0.7</v>
      </c>
      <c r="E109">
        <f t="shared" si="6"/>
        <v>1987.7916666666665</v>
      </c>
      <c r="F109">
        <f t="shared" si="7"/>
        <v>-1.26</v>
      </c>
      <c r="M109" s="11"/>
    </row>
    <row r="110" spans="1:13">
      <c r="A110">
        <v>1987</v>
      </c>
      <c r="B110">
        <v>11</v>
      </c>
      <c r="C110">
        <v>0.23</v>
      </c>
      <c r="E110">
        <f t="shared" si="6"/>
        <v>1987.875</v>
      </c>
      <c r="F110">
        <f t="shared" si="7"/>
        <v>0.41400000000000003</v>
      </c>
      <c r="M110" s="11"/>
    </row>
    <row r="111" spans="1:13">
      <c r="A111">
        <v>1987</v>
      </c>
      <c r="B111">
        <v>12</v>
      </c>
      <c r="C111">
        <v>0.25</v>
      </c>
      <c r="E111">
        <f t="shared" si="6"/>
        <v>1987.9583333333333</v>
      </c>
      <c r="F111">
        <f t="shared" si="7"/>
        <v>0.45</v>
      </c>
      <c r="M111" s="11"/>
    </row>
    <row r="112" spans="1:13">
      <c r="A112">
        <v>1988</v>
      </c>
      <c r="B112">
        <v>1</v>
      </c>
      <c r="C112">
        <v>-1.52</v>
      </c>
      <c r="E112">
        <f t="shared" si="6"/>
        <v>1988.0416666666665</v>
      </c>
      <c r="F112">
        <f t="shared" si="7"/>
        <v>-2.7359999999999998</v>
      </c>
      <c r="M112" s="11"/>
    </row>
    <row r="113" spans="1:13">
      <c r="A113">
        <v>1988</v>
      </c>
      <c r="B113">
        <v>2</v>
      </c>
      <c r="C113">
        <v>-1.38</v>
      </c>
      <c r="E113">
        <f t="shared" si="6"/>
        <v>1988.125</v>
      </c>
      <c r="F113">
        <f t="shared" si="7"/>
        <v>-2.4839999999999995</v>
      </c>
      <c r="M113" s="11"/>
    </row>
    <row r="114" spans="1:13">
      <c r="A114">
        <v>1988</v>
      </c>
      <c r="B114">
        <v>3</v>
      </c>
      <c r="C114">
        <v>-1.02</v>
      </c>
      <c r="E114">
        <f t="shared" si="6"/>
        <v>1988.2083333333333</v>
      </c>
      <c r="F114">
        <f t="shared" si="7"/>
        <v>-1.8359999999999999</v>
      </c>
      <c r="M114" s="11"/>
    </row>
    <row r="115" spans="1:13">
      <c r="A115">
        <v>1988</v>
      </c>
      <c r="B115">
        <v>4</v>
      </c>
      <c r="C115">
        <v>0.04</v>
      </c>
      <c r="E115">
        <f t="shared" si="6"/>
        <v>1988.2916666666665</v>
      </c>
      <c r="F115">
        <f t="shared" si="7"/>
        <v>7.1999999999999995E-2</v>
      </c>
      <c r="M115" s="11"/>
    </row>
    <row r="116" spans="1:13">
      <c r="A116">
        <v>1988</v>
      </c>
      <c r="B116">
        <v>5</v>
      </c>
      <c r="C116">
        <v>-0.1</v>
      </c>
      <c r="E116">
        <f t="shared" si="6"/>
        <v>1988.375</v>
      </c>
      <c r="F116">
        <f t="shared" si="7"/>
        <v>-0.18</v>
      </c>
      <c r="M116" s="11"/>
    </row>
    <row r="117" spans="1:13">
      <c r="A117">
        <v>1988</v>
      </c>
      <c r="B117">
        <v>6</v>
      </c>
      <c r="C117">
        <v>1.1499999999999999</v>
      </c>
      <c r="E117">
        <f t="shared" si="6"/>
        <v>1988.4583333333333</v>
      </c>
      <c r="F117">
        <f t="shared" si="7"/>
        <v>2.0699999999999998</v>
      </c>
      <c r="M117" s="11"/>
    </row>
    <row r="118" spans="1:13">
      <c r="A118">
        <v>1988</v>
      </c>
      <c r="B118">
        <v>7</v>
      </c>
      <c r="C118">
        <v>0.19</v>
      </c>
      <c r="E118">
        <f t="shared" si="6"/>
        <v>1988.5416666666665</v>
      </c>
      <c r="F118">
        <f t="shared" si="7"/>
        <v>0.34199999999999997</v>
      </c>
      <c r="M118" s="11"/>
    </row>
    <row r="119" spans="1:13">
      <c r="A119">
        <v>1988</v>
      </c>
      <c r="B119">
        <v>8</v>
      </c>
      <c r="C119">
        <v>0.52</v>
      </c>
      <c r="E119">
        <f t="shared" si="6"/>
        <v>1988.625</v>
      </c>
      <c r="F119">
        <f t="shared" si="7"/>
        <v>0.93599999999999994</v>
      </c>
      <c r="M119" s="11"/>
    </row>
    <row r="120" spans="1:13">
      <c r="A120">
        <v>1988</v>
      </c>
      <c r="B120">
        <v>9</v>
      </c>
      <c r="C120">
        <v>0.3</v>
      </c>
      <c r="E120">
        <f t="shared" si="6"/>
        <v>1988.7083333333333</v>
      </c>
      <c r="F120">
        <f t="shared" si="7"/>
        <v>0.53999999999999992</v>
      </c>
      <c r="M120" s="11"/>
    </row>
    <row r="121" spans="1:13">
      <c r="A121">
        <v>1988</v>
      </c>
      <c r="B121">
        <v>10</v>
      </c>
      <c r="C121">
        <v>-0.57999999999999996</v>
      </c>
      <c r="E121">
        <f t="shared" si="6"/>
        <v>1988.7916666666665</v>
      </c>
      <c r="F121">
        <f t="shared" si="7"/>
        <v>-1.044</v>
      </c>
      <c r="M121" s="11"/>
    </row>
    <row r="122" spans="1:13">
      <c r="A122">
        <v>1988</v>
      </c>
      <c r="B122">
        <v>11</v>
      </c>
      <c r="C122">
        <v>-0.4</v>
      </c>
      <c r="E122">
        <f t="shared" si="6"/>
        <v>1988.875</v>
      </c>
      <c r="F122">
        <f t="shared" si="7"/>
        <v>-0.72</v>
      </c>
      <c r="M122" s="11"/>
    </row>
    <row r="123" spans="1:13">
      <c r="A123">
        <v>1988</v>
      </c>
      <c r="B123">
        <v>12</v>
      </c>
      <c r="C123">
        <v>-0.39</v>
      </c>
      <c r="E123">
        <f t="shared" si="6"/>
        <v>1988.9583333333333</v>
      </c>
      <c r="F123">
        <f t="shared" si="7"/>
        <v>-0.70200000000000007</v>
      </c>
      <c r="M123" s="11"/>
    </row>
    <row r="124" spans="1:13">
      <c r="A124">
        <v>1989</v>
      </c>
      <c r="B124">
        <v>1</v>
      </c>
      <c r="C124">
        <v>0.48</v>
      </c>
      <c r="E124">
        <f t="shared" si="6"/>
        <v>1989.0416666666665</v>
      </c>
      <c r="F124">
        <f t="shared" si="7"/>
        <v>0.8640000000000001</v>
      </c>
      <c r="M124" s="11"/>
    </row>
    <row r="125" spans="1:13">
      <c r="A125">
        <v>1989</v>
      </c>
      <c r="B125">
        <v>2</v>
      </c>
      <c r="C125">
        <v>-1.01</v>
      </c>
      <c r="E125">
        <f t="shared" si="6"/>
        <v>1989.125</v>
      </c>
      <c r="F125">
        <f t="shared" si="7"/>
        <v>-1.8180000000000001</v>
      </c>
      <c r="M125" s="11"/>
    </row>
    <row r="126" spans="1:13">
      <c r="A126">
        <v>1989</v>
      </c>
      <c r="B126">
        <v>3</v>
      </c>
      <c r="C126">
        <v>0.65</v>
      </c>
      <c r="E126">
        <f t="shared" si="6"/>
        <v>1989.2083333333333</v>
      </c>
      <c r="F126">
        <f t="shared" si="7"/>
        <v>1.1700000000000002</v>
      </c>
      <c r="M126" s="11"/>
    </row>
    <row r="127" spans="1:13">
      <c r="A127">
        <v>1989</v>
      </c>
      <c r="B127">
        <v>4</v>
      </c>
      <c r="C127">
        <v>0.26</v>
      </c>
      <c r="E127">
        <f t="shared" si="6"/>
        <v>1989.2916666666665</v>
      </c>
      <c r="F127">
        <f t="shared" si="7"/>
        <v>0.46799999999999997</v>
      </c>
      <c r="M127" s="11"/>
    </row>
    <row r="128" spans="1:13">
      <c r="A128">
        <v>1989</v>
      </c>
      <c r="B128">
        <v>5</v>
      </c>
      <c r="C128">
        <v>-0.3</v>
      </c>
      <c r="E128">
        <f t="shared" si="6"/>
        <v>1989.375</v>
      </c>
      <c r="F128">
        <f t="shared" si="7"/>
        <v>-0.53999999999999992</v>
      </c>
      <c r="M128" s="11"/>
    </row>
    <row r="129" spans="1:13">
      <c r="A129">
        <v>1989</v>
      </c>
      <c r="B129">
        <v>6</v>
      </c>
      <c r="C129">
        <v>-0.5</v>
      </c>
      <c r="E129">
        <f t="shared" si="6"/>
        <v>1989.4583333333333</v>
      </c>
      <c r="F129">
        <f t="shared" si="7"/>
        <v>-0.9</v>
      </c>
      <c r="M129" s="11"/>
    </row>
    <row r="130" spans="1:13">
      <c r="A130">
        <v>1989</v>
      </c>
      <c r="B130">
        <v>7</v>
      </c>
      <c r="C130">
        <v>0.03</v>
      </c>
      <c r="E130">
        <f t="shared" si="6"/>
        <v>1989.5416666666665</v>
      </c>
      <c r="F130">
        <f t="shared" si="7"/>
        <v>5.4000000000000006E-2</v>
      </c>
      <c r="M130" s="11"/>
    </row>
    <row r="131" spans="1:13">
      <c r="A131">
        <v>1989</v>
      </c>
      <c r="B131">
        <v>8</v>
      </c>
      <c r="C131">
        <v>-0.84</v>
      </c>
      <c r="E131">
        <f t="shared" si="6"/>
        <v>1989.625</v>
      </c>
      <c r="F131">
        <f t="shared" si="7"/>
        <v>-1.512</v>
      </c>
      <c r="M131" s="11"/>
    </row>
    <row r="132" spans="1:13">
      <c r="A132">
        <v>1989</v>
      </c>
      <c r="B132">
        <v>9</v>
      </c>
      <c r="C132">
        <v>-0.15</v>
      </c>
      <c r="E132">
        <f t="shared" si="6"/>
        <v>1989.7083333333333</v>
      </c>
      <c r="F132">
        <f t="shared" si="7"/>
        <v>-0.26999999999999996</v>
      </c>
      <c r="M132" s="11"/>
    </row>
    <row r="133" spans="1:13">
      <c r="A133">
        <v>1989</v>
      </c>
      <c r="B133">
        <v>10</v>
      </c>
      <c r="C133">
        <v>-0.32</v>
      </c>
      <c r="E133">
        <f t="shared" ref="E133:E196" si="8">A133+B133/12-1/24</f>
        <v>1989.7916666666665</v>
      </c>
      <c r="F133">
        <f t="shared" ref="F133:F196" si="9">C133*9/5</f>
        <v>-0.57599999999999996</v>
      </c>
      <c r="M133" s="11"/>
    </row>
    <row r="134" spans="1:13">
      <c r="A134">
        <v>1989</v>
      </c>
      <c r="B134">
        <v>11</v>
      </c>
      <c r="C134">
        <v>-0.25</v>
      </c>
      <c r="E134">
        <f t="shared" si="8"/>
        <v>1989.875</v>
      </c>
      <c r="F134">
        <f t="shared" si="9"/>
        <v>-0.45</v>
      </c>
      <c r="M134" s="11"/>
    </row>
    <row r="135" spans="1:13">
      <c r="A135">
        <v>1989</v>
      </c>
      <c r="B135">
        <v>12</v>
      </c>
      <c r="C135">
        <v>-2.2400000000000002</v>
      </c>
      <c r="E135">
        <f t="shared" si="8"/>
        <v>1989.9583333333333</v>
      </c>
      <c r="F135">
        <f t="shared" si="9"/>
        <v>-4.0320000000000009</v>
      </c>
      <c r="M135" s="11"/>
    </row>
    <row r="136" spans="1:13">
      <c r="A136">
        <v>1990</v>
      </c>
      <c r="B136">
        <v>1</v>
      </c>
      <c r="C136">
        <v>0.89</v>
      </c>
      <c r="E136">
        <f t="shared" si="8"/>
        <v>1990.0416666666665</v>
      </c>
      <c r="F136">
        <f t="shared" si="9"/>
        <v>1.6019999999999999</v>
      </c>
      <c r="M136" s="11"/>
    </row>
    <row r="137" spans="1:13">
      <c r="A137">
        <v>1990</v>
      </c>
      <c r="B137">
        <v>2</v>
      </c>
      <c r="C137">
        <v>0.03</v>
      </c>
      <c r="E137">
        <f t="shared" si="8"/>
        <v>1990.125</v>
      </c>
      <c r="F137">
        <f t="shared" si="9"/>
        <v>5.4000000000000006E-2</v>
      </c>
      <c r="M137" s="11"/>
    </row>
    <row r="138" spans="1:13">
      <c r="A138">
        <v>1990</v>
      </c>
      <c r="B138">
        <v>3</v>
      </c>
      <c r="C138">
        <v>0.55000000000000004</v>
      </c>
      <c r="E138">
        <f t="shared" si="8"/>
        <v>1990.2083333333333</v>
      </c>
      <c r="F138">
        <f t="shared" si="9"/>
        <v>0.99</v>
      </c>
      <c r="M138" s="11"/>
    </row>
    <row r="139" spans="1:13">
      <c r="A139">
        <v>1990</v>
      </c>
      <c r="B139">
        <v>4</v>
      </c>
      <c r="C139">
        <v>0.04</v>
      </c>
      <c r="E139">
        <f t="shared" si="8"/>
        <v>1990.2916666666665</v>
      </c>
      <c r="F139">
        <f t="shared" si="9"/>
        <v>7.1999999999999995E-2</v>
      </c>
      <c r="M139" s="11"/>
    </row>
    <row r="140" spans="1:13">
      <c r="A140">
        <v>1990</v>
      </c>
      <c r="B140">
        <v>5</v>
      </c>
      <c r="C140">
        <v>-0.98</v>
      </c>
      <c r="E140">
        <f t="shared" si="8"/>
        <v>1990.375</v>
      </c>
      <c r="F140">
        <f t="shared" si="9"/>
        <v>-1.764</v>
      </c>
      <c r="M140" s="11"/>
    </row>
    <row r="141" spans="1:13">
      <c r="A141">
        <v>1990</v>
      </c>
      <c r="B141">
        <v>6</v>
      </c>
      <c r="C141">
        <v>0.6</v>
      </c>
      <c r="E141">
        <f t="shared" si="8"/>
        <v>1990.4583333333333</v>
      </c>
      <c r="F141">
        <f t="shared" si="9"/>
        <v>1.0799999999999998</v>
      </c>
      <c r="M141" s="11"/>
    </row>
    <row r="142" spans="1:13">
      <c r="A142">
        <v>1990</v>
      </c>
      <c r="B142">
        <v>7</v>
      </c>
      <c r="C142">
        <v>-0.42</v>
      </c>
      <c r="E142">
        <f t="shared" si="8"/>
        <v>1990.5416666666665</v>
      </c>
      <c r="F142">
        <f t="shared" si="9"/>
        <v>-0.75600000000000001</v>
      </c>
      <c r="M142" s="11"/>
    </row>
    <row r="143" spans="1:13">
      <c r="A143">
        <v>1990</v>
      </c>
      <c r="B143">
        <v>8</v>
      </c>
      <c r="C143">
        <v>-0.48</v>
      </c>
      <c r="E143">
        <f t="shared" si="8"/>
        <v>1990.625</v>
      </c>
      <c r="F143">
        <f t="shared" si="9"/>
        <v>-0.8640000000000001</v>
      </c>
      <c r="M143" s="11"/>
    </row>
    <row r="144" spans="1:13">
      <c r="A144">
        <v>1990</v>
      </c>
      <c r="B144">
        <v>9</v>
      </c>
      <c r="C144">
        <v>0.46</v>
      </c>
      <c r="E144">
        <f t="shared" si="8"/>
        <v>1990.7083333333333</v>
      </c>
      <c r="F144">
        <f t="shared" si="9"/>
        <v>0.82800000000000007</v>
      </c>
      <c r="M144" s="11"/>
    </row>
    <row r="145" spans="1:13">
      <c r="A145">
        <v>1990</v>
      </c>
      <c r="B145">
        <v>10</v>
      </c>
      <c r="C145">
        <v>0.11</v>
      </c>
      <c r="E145">
        <f t="shared" si="8"/>
        <v>1990.7916666666665</v>
      </c>
      <c r="F145">
        <f t="shared" si="9"/>
        <v>0.19800000000000001</v>
      </c>
      <c r="M145" s="11"/>
    </row>
    <row r="146" spans="1:13">
      <c r="A146">
        <v>1990</v>
      </c>
      <c r="B146">
        <v>11</v>
      </c>
      <c r="C146">
        <v>1.48</v>
      </c>
      <c r="E146">
        <f t="shared" si="8"/>
        <v>1990.875</v>
      </c>
      <c r="F146">
        <f t="shared" si="9"/>
        <v>2.6640000000000001</v>
      </c>
      <c r="M146" s="11"/>
    </row>
    <row r="147" spans="1:13">
      <c r="A147">
        <v>1990</v>
      </c>
      <c r="B147">
        <v>12</v>
      </c>
      <c r="C147">
        <v>-0.45</v>
      </c>
      <c r="E147">
        <f t="shared" si="8"/>
        <v>1990.9583333333333</v>
      </c>
      <c r="F147">
        <f t="shared" si="9"/>
        <v>-0.80999999999999994</v>
      </c>
      <c r="M147" s="11"/>
    </row>
    <row r="148" spans="1:13">
      <c r="A148">
        <v>1991</v>
      </c>
      <c r="B148">
        <v>1</v>
      </c>
      <c r="C148">
        <v>-1.03</v>
      </c>
      <c r="E148">
        <f t="shared" si="8"/>
        <v>1991.0416666666665</v>
      </c>
      <c r="F148">
        <f t="shared" si="9"/>
        <v>-1.8539999999999999</v>
      </c>
      <c r="M148" s="11"/>
    </row>
    <row r="149" spans="1:13">
      <c r="A149">
        <v>1991</v>
      </c>
      <c r="B149">
        <v>2</v>
      </c>
      <c r="C149">
        <v>1.48</v>
      </c>
      <c r="E149">
        <f t="shared" si="8"/>
        <v>1991.125</v>
      </c>
      <c r="F149">
        <f t="shared" si="9"/>
        <v>2.6640000000000001</v>
      </c>
      <c r="M149" s="11"/>
    </row>
    <row r="150" spans="1:13">
      <c r="A150">
        <v>1991</v>
      </c>
      <c r="B150">
        <v>3</v>
      </c>
      <c r="C150">
        <v>-0.56999999999999995</v>
      </c>
      <c r="E150">
        <f t="shared" si="8"/>
        <v>1991.2083333333333</v>
      </c>
      <c r="F150">
        <f t="shared" si="9"/>
        <v>-1.026</v>
      </c>
      <c r="M150" s="11"/>
    </row>
    <row r="151" spans="1:13">
      <c r="A151">
        <v>1991</v>
      </c>
      <c r="B151">
        <v>4</v>
      </c>
      <c r="C151">
        <v>-0.18</v>
      </c>
      <c r="E151">
        <f t="shared" si="8"/>
        <v>1991.2916666666665</v>
      </c>
      <c r="F151">
        <f t="shared" si="9"/>
        <v>-0.32399999999999995</v>
      </c>
      <c r="M151" s="11"/>
    </row>
    <row r="152" spans="1:13">
      <c r="A152">
        <v>1991</v>
      </c>
      <c r="B152">
        <v>5</v>
      </c>
      <c r="C152">
        <v>0.57999999999999996</v>
      </c>
      <c r="E152">
        <f t="shared" si="8"/>
        <v>1991.375</v>
      </c>
      <c r="F152">
        <f t="shared" si="9"/>
        <v>1.044</v>
      </c>
      <c r="M152" s="11"/>
    </row>
    <row r="153" spans="1:13">
      <c r="A153">
        <v>1991</v>
      </c>
      <c r="B153">
        <v>6</v>
      </c>
      <c r="C153">
        <v>-0.2</v>
      </c>
      <c r="E153">
        <f t="shared" si="8"/>
        <v>1991.4583333333333</v>
      </c>
      <c r="F153">
        <f t="shared" si="9"/>
        <v>-0.36</v>
      </c>
      <c r="M153" s="11"/>
    </row>
    <row r="154" spans="1:13">
      <c r="A154">
        <v>1991</v>
      </c>
      <c r="B154">
        <v>7</v>
      </c>
      <c r="C154">
        <v>-0.23</v>
      </c>
      <c r="E154">
        <f t="shared" si="8"/>
        <v>1991.5416666666665</v>
      </c>
      <c r="F154">
        <f t="shared" si="9"/>
        <v>-0.41400000000000003</v>
      </c>
      <c r="M154" s="11"/>
    </row>
    <row r="155" spans="1:13">
      <c r="A155">
        <v>1991</v>
      </c>
      <c r="B155">
        <v>8</v>
      </c>
      <c r="C155">
        <v>-0.14000000000000001</v>
      </c>
      <c r="E155">
        <f t="shared" si="8"/>
        <v>1991.625</v>
      </c>
      <c r="F155">
        <f t="shared" si="9"/>
        <v>-0.25200000000000006</v>
      </c>
      <c r="M155" s="11"/>
    </row>
    <row r="156" spans="1:13">
      <c r="A156">
        <v>1991</v>
      </c>
      <c r="B156">
        <v>9</v>
      </c>
      <c r="C156">
        <v>-0.3</v>
      </c>
      <c r="E156">
        <f t="shared" si="8"/>
        <v>1991.7083333333333</v>
      </c>
      <c r="F156">
        <f t="shared" si="9"/>
        <v>-0.53999999999999992</v>
      </c>
      <c r="M156" s="11"/>
    </row>
    <row r="157" spans="1:13">
      <c r="A157">
        <v>1991</v>
      </c>
      <c r="B157">
        <v>10</v>
      </c>
      <c r="C157">
        <v>-0.18</v>
      </c>
      <c r="E157">
        <f t="shared" si="8"/>
        <v>1991.7916666666665</v>
      </c>
      <c r="F157">
        <f t="shared" si="9"/>
        <v>-0.32399999999999995</v>
      </c>
      <c r="M157" s="11"/>
    </row>
    <row r="158" spans="1:13">
      <c r="A158">
        <v>1991</v>
      </c>
      <c r="B158">
        <v>11</v>
      </c>
      <c r="C158">
        <v>-0.97</v>
      </c>
      <c r="E158">
        <f t="shared" si="8"/>
        <v>1991.875</v>
      </c>
      <c r="F158">
        <f t="shared" si="9"/>
        <v>-1.746</v>
      </c>
      <c r="M158" s="11"/>
    </row>
    <row r="159" spans="1:13">
      <c r="A159">
        <v>1991</v>
      </c>
      <c r="B159">
        <v>12</v>
      </c>
      <c r="C159">
        <v>0.77</v>
      </c>
      <c r="E159">
        <f t="shared" si="8"/>
        <v>1991.9583333333333</v>
      </c>
      <c r="F159">
        <f t="shared" si="9"/>
        <v>1.3859999999999999</v>
      </c>
      <c r="M159" s="11"/>
    </row>
    <row r="160" spans="1:13">
      <c r="A160">
        <v>1992</v>
      </c>
      <c r="B160">
        <v>1</v>
      </c>
      <c r="C160">
        <v>0.28999999999999998</v>
      </c>
      <c r="E160">
        <f t="shared" si="8"/>
        <v>1992.0416666666665</v>
      </c>
      <c r="F160">
        <f t="shared" si="9"/>
        <v>0.52200000000000002</v>
      </c>
      <c r="M160" s="11"/>
    </row>
    <row r="161" spans="1:13">
      <c r="A161">
        <v>1992</v>
      </c>
      <c r="B161">
        <v>2</v>
      </c>
      <c r="C161">
        <v>0.59</v>
      </c>
      <c r="E161">
        <f t="shared" si="8"/>
        <v>1992.125</v>
      </c>
      <c r="F161">
        <f t="shared" si="9"/>
        <v>1.0619999999999998</v>
      </c>
      <c r="M161" s="11"/>
    </row>
    <row r="162" spans="1:13">
      <c r="A162">
        <v>1992</v>
      </c>
      <c r="B162">
        <v>3</v>
      </c>
      <c r="C162">
        <v>-0.49</v>
      </c>
      <c r="E162">
        <f t="shared" si="8"/>
        <v>1992.2083333333333</v>
      </c>
      <c r="F162">
        <f t="shared" si="9"/>
        <v>-0.88200000000000001</v>
      </c>
      <c r="M162" s="11"/>
    </row>
    <row r="163" spans="1:13">
      <c r="A163">
        <v>1992</v>
      </c>
      <c r="B163">
        <v>4</v>
      </c>
      <c r="C163">
        <v>0.46</v>
      </c>
      <c r="E163">
        <f t="shared" si="8"/>
        <v>1992.2916666666665</v>
      </c>
      <c r="F163">
        <f t="shared" si="9"/>
        <v>0.82800000000000007</v>
      </c>
      <c r="M163" s="11"/>
    </row>
    <row r="164" spans="1:13">
      <c r="A164">
        <v>1992</v>
      </c>
      <c r="B164">
        <v>5</v>
      </c>
      <c r="C164">
        <v>0.08</v>
      </c>
      <c r="E164">
        <f t="shared" si="8"/>
        <v>1992.375</v>
      </c>
      <c r="F164">
        <f t="shared" si="9"/>
        <v>0.14399999999999999</v>
      </c>
      <c r="M164" s="11"/>
    </row>
    <row r="165" spans="1:13">
      <c r="A165">
        <v>1992</v>
      </c>
      <c r="B165">
        <v>6</v>
      </c>
      <c r="C165">
        <v>-0.68</v>
      </c>
      <c r="E165">
        <f t="shared" si="8"/>
        <v>1992.4583333333333</v>
      </c>
      <c r="F165">
        <f t="shared" si="9"/>
        <v>-1.224</v>
      </c>
      <c r="M165" s="11"/>
    </row>
    <row r="166" spans="1:13">
      <c r="A166">
        <v>1992</v>
      </c>
      <c r="B166">
        <v>7</v>
      </c>
      <c r="C166">
        <v>-1.34</v>
      </c>
      <c r="E166">
        <f t="shared" si="8"/>
        <v>1992.5416666666665</v>
      </c>
      <c r="F166">
        <f t="shared" si="9"/>
        <v>-2.4119999999999999</v>
      </c>
      <c r="M166" s="11"/>
    </row>
    <row r="167" spans="1:13">
      <c r="A167">
        <v>1992</v>
      </c>
      <c r="B167">
        <v>8</v>
      </c>
      <c r="C167">
        <v>-1.34</v>
      </c>
      <c r="E167">
        <f t="shared" si="8"/>
        <v>1992.625</v>
      </c>
      <c r="F167">
        <f t="shared" si="9"/>
        <v>-2.4119999999999999</v>
      </c>
      <c r="M167" s="11"/>
    </row>
    <row r="168" spans="1:13">
      <c r="A168">
        <v>1992</v>
      </c>
      <c r="B168">
        <v>9</v>
      </c>
      <c r="C168">
        <v>-0.38</v>
      </c>
      <c r="E168">
        <f t="shared" si="8"/>
        <v>1992.7083333333333</v>
      </c>
      <c r="F168">
        <f t="shared" si="9"/>
        <v>-0.68399999999999994</v>
      </c>
      <c r="M168" s="11"/>
    </row>
    <row r="169" spans="1:13">
      <c r="A169">
        <v>1992</v>
      </c>
      <c r="B169">
        <v>10</v>
      </c>
      <c r="C169">
        <v>-0.22</v>
      </c>
      <c r="E169">
        <f t="shared" si="8"/>
        <v>1992.7916666666665</v>
      </c>
      <c r="F169">
        <f t="shared" si="9"/>
        <v>-0.39600000000000002</v>
      </c>
      <c r="M169" s="11"/>
    </row>
    <row r="170" spans="1:13">
      <c r="A170">
        <v>1992</v>
      </c>
      <c r="B170">
        <v>11</v>
      </c>
      <c r="C170">
        <v>-1.31</v>
      </c>
      <c r="E170">
        <f t="shared" si="8"/>
        <v>1992.875</v>
      </c>
      <c r="F170">
        <f t="shared" si="9"/>
        <v>-2.3580000000000001</v>
      </c>
      <c r="M170" s="11"/>
    </row>
    <row r="171" spans="1:13">
      <c r="A171">
        <v>1992</v>
      </c>
      <c r="B171">
        <v>12</v>
      </c>
      <c r="C171">
        <v>-0.28000000000000003</v>
      </c>
      <c r="E171">
        <f t="shared" si="8"/>
        <v>1992.9583333333333</v>
      </c>
      <c r="F171">
        <f t="shared" si="9"/>
        <v>-0.50400000000000011</v>
      </c>
      <c r="M171" s="11"/>
    </row>
    <row r="172" spans="1:13">
      <c r="A172">
        <v>1993</v>
      </c>
      <c r="B172">
        <v>1</v>
      </c>
      <c r="C172">
        <v>-0.34</v>
      </c>
      <c r="E172">
        <f t="shared" si="8"/>
        <v>1993.0416666666665</v>
      </c>
      <c r="F172">
        <f t="shared" si="9"/>
        <v>-0.61199999999999999</v>
      </c>
      <c r="M172" s="11"/>
    </row>
    <row r="173" spans="1:13">
      <c r="A173">
        <v>1993</v>
      </c>
      <c r="B173">
        <v>2</v>
      </c>
      <c r="C173">
        <v>-1.35</v>
      </c>
      <c r="E173">
        <f t="shared" si="8"/>
        <v>1993.125</v>
      </c>
      <c r="F173">
        <f t="shared" si="9"/>
        <v>-2.4300000000000002</v>
      </c>
      <c r="M173" s="11"/>
    </row>
    <row r="174" spans="1:13">
      <c r="A174">
        <v>1993</v>
      </c>
      <c r="B174">
        <v>3</v>
      </c>
      <c r="C174">
        <v>-0.84</v>
      </c>
      <c r="E174">
        <f t="shared" si="8"/>
        <v>1993.2083333333333</v>
      </c>
      <c r="F174">
        <f t="shared" si="9"/>
        <v>-1.512</v>
      </c>
      <c r="M174" s="11"/>
    </row>
    <row r="175" spans="1:13">
      <c r="A175">
        <v>1993</v>
      </c>
      <c r="B175">
        <v>4</v>
      </c>
      <c r="C175">
        <v>-1.1599999999999999</v>
      </c>
      <c r="E175">
        <f t="shared" si="8"/>
        <v>1993.2916666666665</v>
      </c>
      <c r="F175">
        <f t="shared" si="9"/>
        <v>-2.0880000000000001</v>
      </c>
      <c r="M175" s="11"/>
    </row>
    <row r="176" spans="1:13">
      <c r="A176">
        <v>1993</v>
      </c>
      <c r="B176">
        <v>5</v>
      </c>
      <c r="C176">
        <v>-0.13</v>
      </c>
      <c r="E176">
        <f t="shared" si="8"/>
        <v>1993.375</v>
      </c>
      <c r="F176">
        <f t="shared" si="9"/>
        <v>-0.23399999999999999</v>
      </c>
      <c r="M176" s="11"/>
    </row>
    <row r="177" spans="1:13">
      <c r="A177">
        <v>1993</v>
      </c>
      <c r="B177">
        <v>6</v>
      </c>
      <c r="C177">
        <v>-0.74</v>
      </c>
      <c r="E177">
        <f t="shared" si="8"/>
        <v>1993.4583333333333</v>
      </c>
      <c r="F177">
        <f t="shared" si="9"/>
        <v>-1.3320000000000001</v>
      </c>
      <c r="M177" s="11"/>
    </row>
    <row r="178" spans="1:13">
      <c r="A178">
        <v>1993</v>
      </c>
      <c r="B178">
        <v>7</v>
      </c>
      <c r="C178">
        <v>-0.66</v>
      </c>
      <c r="E178">
        <f t="shared" si="8"/>
        <v>1993.5416666666665</v>
      </c>
      <c r="F178">
        <f t="shared" si="9"/>
        <v>-1.1880000000000002</v>
      </c>
      <c r="M178" s="11"/>
    </row>
    <row r="179" spans="1:13">
      <c r="A179">
        <v>1993</v>
      </c>
      <c r="B179">
        <v>8</v>
      </c>
      <c r="C179">
        <v>-0.51</v>
      </c>
      <c r="E179">
        <f t="shared" si="8"/>
        <v>1993.625</v>
      </c>
      <c r="F179">
        <f t="shared" si="9"/>
        <v>-0.91799999999999993</v>
      </c>
      <c r="M179" s="11"/>
    </row>
    <row r="180" spans="1:13">
      <c r="A180">
        <v>1993</v>
      </c>
      <c r="B180">
        <v>9</v>
      </c>
      <c r="C180">
        <v>-1.06</v>
      </c>
      <c r="E180">
        <f t="shared" si="8"/>
        <v>1993.7083333333333</v>
      </c>
      <c r="F180">
        <f t="shared" si="9"/>
        <v>-1.9080000000000001</v>
      </c>
      <c r="M180" s="11"/>
    </row>
    <row r="181" spans="1:13">
      <c r="A181">
        <v>1993</v>
      </c>
      <c r="B181">
        <v>10</v>
      </c>
      <c r="C181">
        <v>-0.82</v>
      </c>
      <c r="E181">
        <f t="shared" si="8"/>
        <v>1993.7916666666665</v>
      </c>
      <c r="F181">
        <f t="shared" si="9"/>
        <v>-1.476</v>
      </c>
      <c r="M181" s="11"/>
    </row>
    <row r="182" spans="1:13">
      <c r="A182">
        <v>1993</v>
      </c>
      <c r="B182">
        <v>11</v>
      </c>
      <c r="C182">
        <v>-1.07</v>
      </c>
      <c r="E182">
        <f t="shared" si="8"/>
        <v>1993.875</v>
      </c>
      <c r="F182">
        <f t="shared" si="9"/>
        <v>-1.9260000000000002</v>
      </c>
      <c r="M182" s="11"/>
    </row>
    <row r="183" spans="1:13">
      <c r="A183">
        <v>1993</v>
      </c>
      <c r="B183">
        <v>12</v>
      </c>
      <c r="C183">
        <v>-0.33</v>
      </c>
      <c r="E183">
        <f t="shared" si="8"/>
        <v>1993.9583333333333</v>
      </c>
      <c r="F183">
        <f t="shared" si="9"/>
        <v>-0.59400000000000008</v>
      </c>
      <c r="M183" s="11"/>
    </row>
    <row r="184" spans="1:13">
      <c r="A184">
        <v>1994</v>
      </c>
      <c r="B184">
        <v>1</v>
      </c>
      <c r="C184">
        <v>-1.08</v>
      </c>
      <c r="E184">
        <f t="shared" si="8"/>
        <v>1994.0416666666665</v>
      </c>
      <c r="F184">
        <f t="shared" si="9"/>
        <v>-1.9440000000000002</v>
      </c>
      <c r="M184" s="11"/>
    </row>
    <row r="185" spans="1:13">
      <c r="A185">
        <v>1994</v>
      </c>
      <c r="B185">
        <v>2</v>
      </c>
      <c r="C185">
        <v>-1.0900000000000001</v>
      </c>
      <c r="E185">
        <f t="shared" si="8"/>
        <v>1994.125</v>
      </c>
      <c r="F185">
        <f t="shared" si="9"/>
        <v>-1.9620000000000002</v>
      </c>
      <c r="M185" s="11"/>
    </row>
    <row r="186" spans="1:13">
      <c r="A186">
        <v>1994</v>
      </c>
      <c r="B186">
        <v>3</v>
      </c>
      <c r="C186">
        <v>0.24</v>
      </c>
      <c r="E186">
        <f t="shared" si="8"/>
        <v>1994.2083333333333</v>
      </c>
      <c r="F186">
        <f t="shared" si="9"/>
        <v>0.43200000000000005</v>
      </c>
      <c r="M186" s="11"/>
    </row>
    <row r="187" spans="1:13">
      <c r="A187">
        <v>1994</v>
      </c>
      <c r="B187">
        <v>4</v>
      </c>
      <c r="C187">
        <v>0.38</v>
      </c>
      <c r="E187">
        <f t="shared" si="8"/>
        <v>1994.2916666666665</v>
      </c>
      <c r="F187">
        <f t="shared" si="9"/>
        <v>0.68399999999999994</v>
      </c>
      <c r="M187" s="11"/>
    </row>
    <row r="188" spans="1:13">
      <c r="A188">
        <v>1994</v>
      </c>
      <c r="B188">
        <v>5</v>
      </c>
      <c r="C188">
        <v>0.11</v>
      </c>
      <c r="E188">
        <f t="shared" si="8"/>
        <v>1994.375</v>
      </c>
      <c r="F188">
        <f t="shared" si="9"/>
        <v>0.19800000000000001</v>
      </c>
      <c r="M188" s="11"/>
    </row>
    <row r="189" spans="1:13">
      <c r="A189">
        <v>1994</v>
      </c>
      <c r="B189">
        <v>6</v>
      </c>
      <c r="C189">
        <v>0.77</v>
      </c>
      <c r="E189">
        <f t="shared" si="8"/>
        <v>1994.4583333333333</v>
      </c>
      <c r="F189">
        <f t="shared" si="9"/>
        <v>1.3859999999999999</v>
      </c>
      <c r="M189" s="11"/>
    </row>
    <row r="190" spans="1:13">
      <c r="A190">
        <v>1994</v>
      </c>
      <c r="B190">
        <v>7</v>
      </c>
      <c r="C190">
        <v>-0.5</v>
      </c>
      <c r="E190">
        <f t="shared" si="8"/>
        <v>1994.5416666666665</v>
      </c>
      <c r="F190">
        <f t="shared" si="9"/>
        <v>-0.9</v>
      </c>
      <c r="M190" s="11"/>
    </row>
    <row r="191" spans="1:13">
      <c r="A191">
        <v>1994</v>
      </c>
      <c r="B191">
        <v>8</v>
      </c>
      <c r="C191">
        <v>-0.18</v>
      </c>
      <c r="E191">
        <f t="shared" si="8"/>
        <v>1994.625</v>
      </c>
      <c r="F191">
        <f t="shared" si="9"/>
        <v>-0.32399999999999995</v>
      </c>
      <c r="M191" s="11"/>
    </row>
    <row r="192" spans="1:13">
      <c r="A192">
        <v>1994</v>
      </c>
      <c r="B192">
        <v>9</v>
      </c>
      <c r="C192">
        <v>-0.55000000000000004</v>
      </c>
      <c r="E192">
        <f t="shared" si="8"/>
        <v>1994.7083333333333</v>
      </c>
      <c r="F192">
        <f t="shared" si="9"/>
        <v>-0.99</v>
      </c>
      <c r="M192" s="11"/>
    </row>
    <row r="193" spans="1:13">
      <c r="A193">
        <v>1994</v>
      </c>
      <c r="B193">
        <v>10</v>
      </c>
      <c r="C193">
        <v>-0.35</v>
      </c>
      <c r="E193">
        <f t="shared" si="8"/>
        <v>1994.7916666666665</v>
      </c>
      <c r="F193">
        <f t="shared" si="9"/>
        <v>-0.63</v>
      </c>
      <c r="M193" s="11"/>
    </row>
    <row r="194" spans="1:13">
      <c r="A194">
        <v>1994</v>
      </c>
      <c r="B194">
        <v>11</v>
      </c>
      <c r="C194">
        <v>0.06</v>
      </c>
      <c r="E194">
        <f t="shared" si="8"/>
        <v>1994.875</v>
      </c>
      <c r="F194">
        <f t="shared" si="9"/>
        <v>0.10800000000000001</v>
      </c>
      <c r="M194" s="11"/>
    </row>
    <row r="195" spans="1:13">
      <c r="A195">
        <v>1994</v>
      </c>
      <c r="B195">
        <v>12</v>
      </c>
      <c r="C195">
        <v>1.3</v>
      </c>
      <c r="E195">
        <f t="shared" si="8"/>
        <v>1994.9583333333333</v>
      </c>
      <c r="F195">
        <f t="shared" si="9"/>
        <v>2.3400000000000003</v>
      </c>
      <c r="M195" s="11"/>
    </row>
    <row r="196" spans="1:13">
      <c r="A196">
        <v>1995</v>
      </c>
      <c r="B196">
        <v>1</v>
      </c>
      <c r="C196">
        <v>-0.34</v>
      </c>
      <c r="E196">
        <f t="shared" si="8"/>
        <v>1995.0416666666665</v>
      </c>
      <c r="F196">
        <f t="shared" si="9"/>
        <v>-0.61199999999999999</v>
      </c>
      <c r="M196" s="11"/>
    </row>
    <row r="197" spans="1:13">
      <c r="A197">
        <v>1995</v>
      </c>
      <c r="B197">
        <v>2</v>
      </c>
      <c r="C197">
        <v>0.17</v>
      </c>
      <c r="E197">
        <f t="shared" ref="E197:E260" si="10">A197+B197/12-1/24</f>
        <v>1995.125</v>
      </c>
      <c r="F197">
        <f t="shared" ref="F197:F260" si="11">C197*9/5</f>
        <v>0.30599999999999999</v>
      </c>
      <c r="M197" s="11"/>
    </row>
    <row r="198" spans="1:13">
      <c r="A198">
        <v>1995</v>
      </c>
      <c r="B198">
        <v>3</v>
      </c>
      <c r="C198">
        <v>0.34</v>
      </c>
      <c r="E198">
        <f t="shared" si="10"/>
        <v>1995.2083333333333</v>
      </c>
      <c r="F198">
        <f t="shared" si="11"/>
        <v>0.61199999999999999</v>
      </c>
      <c r="M198" s="11"/>
    </row>
    <row r="199" spans="1:13">
      <c r="A199">
        <v>1995</v>
      </c>
      <c r="B199">
        <v>4</v>
      </c>
      <c r="C199">
        <v>-1.1200000000000001</v>
      </c>
      <c r="E199">
        <f t="shared" si="10"/>
        <v>1995.2916666666665</v>
      </c>
      <c r="F199">
        <f t="shared" si="11"/>
        <v>-2.0160000000000005</v>
      </c>
      <c r="M199" s="11"/>
    </row>
    <row r="200" spans="1:13">
      <c r="A200">
        <v>1995</v>
      </c>
      <c r="B200">
        <v>5</v>
      </c>
      <c r="C200">
        <v>-1.03</v>
      </c>
      <c r="E200">
        <f t="shared" si="10"/>
        <v>1995.375</v>
      </c>
      <c r="F200">
        <f t="shared" si="11"/>
        <v>-1.8539999999999999</v>
      </c>
      <c r="M200" s="11"/>
    </row>
    <row r="201" spans="1:13">
      <c r="A201">
        <v>1995</v>
      </c>
      <c r="B201">
        <v>6</v>
      </c>
      <c r="C201">
        <v>-0.71</v>
      </c>
      <c r="E201">
        <f t="shared" si="10"/>
        <v>1995.4583333333333</v>
      </c>
      <c r="F201">
        <f t="shared" si="11"/>
        <v>-1.278</v>
      </c>
      <c r="M201" s="11"/>
    </row>
    <row r="202" spans="1:13">
      <c r="A202">
        <v>1995</v>
      </c>
      <c r="B202">
        <v>7</v>
      </c>
      <c r="C202">
        <v>-0.28000000000000003</v>
      </c>
      <c r="E202">
        <f t="shared" si="10"/>
        <v>1995.5416666666665</v>
      </c>
      <c r="F202">
        <f t="shared" si="11"/>
        <v>-0.50400000000000011</v>
      </c>
      <c r="M202" s="11"/>
    </row>
    <row r="203" spans="1:13">
      <c r="A203">
        <v>1995</v>
      </c>
      <c r="B203">
        <v>8</v>
      </c>
      <c r="C203">
        <v>1.41</v>
      </c>
      <c r="E203">
        <f t="shared" si="10"/>
        <v>1995.625</v>
      </c>
      <c r="F203">
        <f t="shared" si="11"/>
        <v>2.5379999999999998</v>
      </c>
      <c r="M203" s="11"/>
    </row>
    <row r="204" spans="1:13">
      <c r="A204">
        <v>1995</v>
      </c>
      <c r="B204">
        <v>9</v>
      </c>
      <c r="C204">
        <v>-0.39</v>
      </c>
      <c r="E204">
        <f t="shared" si="10"/>
        <v>1995.7083333333333</v>
      </c>
      <c r="F204">
        <f t="shared" si="11"/>
        <v>-0.70200000000000007</v>
      </c>
      <c r="M204" s="11"/>
    </row>
    <row r="205" spans="1:13">
      <c r="A205">
        <v>1995</v>
      </c>
      <c r="B205">
        <v>10</v>
      </c>
      <c r="C205">
        <v>0.04</v>
      </c>
      <c r="E205">
        <f t="shared" si="10"/>
        <v>1995.7916666666665</v>
      </c>
      <c r="F205">
        <f t="shared" si="11"/>
        <v>7.1999999999999995E-2</v>
      </c>
      <c r="M205" s="11"/>
    </row>
    <row r="206" spans="1:13">
      <c r="A206">
        <v>1995</v>
      </c>
      <c r="B206">
        <v>11</v>
      </c>
      <c r="C206">
        <v>-0.42</v>
      </c>
      <c r="E206">
        <f t="shared" si="10"/>
        <v>1995.875</v>
      </c>
      <c r="F206">
        <f t="shared" si="11"/>
        <v>-0.75600000000000001</v>
      </c>
      <c r="M206" s="11"/>
    </row>
    <row r="207" spans="1:13">
      <c r="A207">
        <v>1995</v>
      </c>
      <c r="B207">
        <v>12</v>
      </c>
      <c r="C207">
        <v>-0.2</v>
      </c>
      <c r="E207">
        <f t="shared" si="10"/>
        <v>1995.9583333333333</v>
      </c>
      <c r="F207">
        <f t="shared" si="11"/>
        <v>-0.36</v>
      </c>
      <c r="M207" s="11"/>
    </row>
    <row r="208" spans="1:13">
      <c r="A208">
        <v>1996</v>
      </c>
      <c r="B208">
        <v>1</v>
      </c>
      <c r="C208">
        <v>-0.79</v>
      </c>
      <c r="E208">
        <f t="shared" si="10"/>
        <v>1996.0416666666665</v>
      </c>
      <c r="F208">
        <f t="shared" si="11"/>
        <v>-1.4220000000000002</v>
      </c>
      <c r="M208" s="11"/>
    </row>
    <row r="209" spans="1:13">
      <c r="A209">
        <v>1996</v>
      </c>
      <c r="B209">
        <v>2</v>
      </c>
      <c r="C209">
        <v>0.25</v>
      </c>
      <c r="E209">
        <f t="shared" si="10"/>
        <v>1996.125</v>
      </c>
      <c r="F209">
        <f t="shared" si="11"/>
        <v>0.45</v>
      </c>
      <c r="M209" s="11"/>
    </row>
    <row r="210" spans="1:13">
      <c r="A210">
        <v>1996</v>
      </c>
      <c r="B210">
        <v>3</v>
      </c>
      <c r="C210">
        <v>-1.42</v>
      </c>
      <c r="E210">
        <f t="shared" si="10"/>
        <v>1996.2083333333333</v>
      </c>
      <c r="F210">
        <f t="shared" si="11"/>
        <v>-2.556</v>
      </c>
      <c r="M210" s="11"/>
    </row>
    <row r="211" spans="1:13">
      <c r="A211">
        <v>1996</v>
      </c>
      <c r="B211">
        <v>4</v>
      </c>
      <c r="C211">
        <v>-0.55000000000000004</v>
      </c>
      <c r="E211">
        <f t="shared" si="10"/>
        <v>1996.2916666666665</v>
      </c>
      <c r="F211">
        <f t="shared" si="11"/>
        <v>-0.99</v>
      </c>
      <c r="M211" s="11"/>
    </row>
    <row r="212" spans="1:13">
      <c r="A212">
        <v>1996</v>
      </c>
      <c r="B212">
        <v>5</v>
      </c>
      <c r="C212">
        <v>0.24</v>
      </c>
      <c r="E212">
        <f t="shared" si="10"/>
        <v>1996.375</v>
      </c>
      <c r="F212">
        <f t="shared" si="11"/>
        <v>0.43200000000000005</v>
      </c>
      <c r="M212" s="11"/>
    </row>
    <row r="213" spans="1:13">
      <c r="A213">
        <v>1996</v>
      </c>
      <c r="B213">
        <v>6</v>
      </c>
      <c r="C213">
        <v>0.43</v>
      </c>
      <c r="E213">
        <f t="shared" si="10"/>
        <v>1996.4583333333333</v>
      </c>
      <c r="F213">
        <f t="shared" si="11"/>
        <v>0.77400000000000002</v>
      </c>
      <c r="M213" s="11"/>
    </row>
    <row r="214" spans="1:13">
      <c r="A214">
        <v>1996</v>
      </c>
      <c r="B214">
        <v>7</v>
      </c>
      <c r="C214">
        <v>-0.11</v>
      </c>
      <c r="E214">
        <f t="shared" si="10"/>
        <v>1996.5416666666665</v>
      </c>
      <c r="F214">
        <f t="shared" si="11"/>
        <v>-0.19800000000000001</v>
      </c>
      <c r="M214" s="11"/>
    </row>
    <row r="215" spans="1:13">
      <c r="A215">
        <v>1996</v>
      </c>
      <c r="B215">
        <v>8</v>
      </c>
      <c r="C215">
        <v>-0.16</v>
      </c>
      <c r="E215">
        <f t="shared" si="10"/>
        <v>1996.625</v>
      </c>
      <c r="F215">
        <f t="shared" si="11"/>
        <v>-0.28799999999999998</v>
      </c>
      <c r="M215" s="11"/>
    </row>
    <row r="216" spans="1:13">
      <c r="A216">
        <v>1996</v>
      </c>
      <c r="B216">
        <v>9</v>
      </c>
      <c r="C216">
        <v>-1.18</v>
      </c>
      <c r="E216">
        <f t="shared" si="10"/>
        <v>1996.7083333333333</v>
      </c>
      <c r="F216">
        <f t="shared" si="11"/>
        <v>-2.1239999999999997</v>
      </c>
      <c r="M216" s="11"/>
    </row>
    <row r="217" spans="1:13">
      <c r="A217">
        <v>1996</v>
      </c>
      <c r="B217">
        <v>10</v>
      </c>
      <c r="C217">
        <v>-0.21</v>
      </c>
      <c r="E217">
        <f t="shared" si="10"/>
        <v>1996.7916666666665</v>
      </c>
      <c r="F217">
        <f t="shared" si="11"/>
        <v>-0.378</v>
      </c>
      <c r="M217" s="11"/>
    </row>
    <row r="218" spans="1:13">
      <c r="A218">
        <v>1996</v>
      </c>
      <c r="B218">
        <v>11</v>
      </c>
      <c r="C218">
        <v>-0.7</v>
      </c>
      <c r="E218">
        <f t="shared" si="10"/>
        <v>1996.875</v>
      </c>
      <c r="F218">
        <f t="shared" si="11"/>
        <v>-1.26</v>
      </c>
      <c r="M218" s="11"/>
    </row>
    <row r="219" spans="1:13">
      <c r="A219">
        <v>1996</v>
      </c>
      <c r="B219">
        <v>12</v>
      </c>
      <c r="C219">
        <v>-0.3</v>
      </c>
      <c r="E219">
        <f t="shared" si="10"/>
        <v>1996.9583333333333</v>
      </c>
      <c r="F219">
        <f t="shared" si="11"/>
        <v>-0.53999999999999992</v>
      </c>
      <c r="M219" s="11"/>
    </row>
    <row r="220" spans="1:13">
      <c r="A220">
        <v>1997</v>
      </c>
      <c r="B220">
        <v>1</v>
      </c>
      <c r="C220">
        <v>-0.56000000000000005</v>
      </c>
      <c r="E220">
        <f t="shared" si="10"/>
        <v>1997.0416666666665</v>
      </c>
      <c r="F220">
        <f t="shared" si="11"/>
        <v>-1.0080000000000002</v>
      </c>
      <c r="M220" s="11"/>
    </row>
    <row r="221" spans="1:13">
      <c r="A221">
        <v>1997</v>
      </c>
      <c r="B221">
        <v>2</v>
      </c>
      <c r="C221">
        <v>-0.12</v>
      </c>
      <c r="E221">
        <f t="shared" si="10"/>
        <v>1997.125</v>
      </c>
      <c r="F221">
        <f t="shared" si="11"/>
        <v>-0.21600000000000003</v>
      </c>
      <c r="M221" s="11"/>
    </row>
    <row r="222" spans="1:13">
      <c r="A222">
        <v>1997</v>
      </c>
      <c r="B222">
        <v>3</v>
      </c>
      <c r="C222">
        <v>0.69</v>
      </c>
      <c r="E222">
        <f t="shared" si="10"/>
        <v>1997.2083333333333</v>
      </c>
      <c r="F222">
        <f t="shared" si="11"/>
        <v>1.2419999999999998</v>
      </c>
      <c r="M222" s="11"/>
    </row>
    <row r="223" spans="1:13">
      <c r="A223">
        <v>1997</v>
      </c>
      <c r="B223">
        <v>4</v>
      </c>
      <c r="C223">
        <v>-1.8</v>
      </c>
      <c r="E223">
        <f t="shared" si="10"/>
        <v>1997.2916666666665</v>
      </c>
      <c r="F223">
        <f t="shared" si="11"/>
        <v>-3.2399999999999998</v>
      </c>
      <c r="M223" s="11"/>
    </row>
    <row r="224" spans="1:13">
      <c r="A224">
        <v>1997</v>
      </c>
      <c r="B224">
        <v>5</v>
      </c>
      <c r="C224">
        <v>-0.67</v>
      </c>
      <c r="E224">
        <f t="shared" si="10"/>
        <v>1997.375</v>
      </c>
      <c r="F224">
        <f t="shared" si="11"/>
        <v>-1.206</v>
      </c>
      <c r="M224" s="11"/>
    </row>
    <row r="225" spans="1:13">
      <c r="A225">
        <v>1997</v>
      </c>
      <c r="B225">
        <v>6</v>
      </c>
      <c r="C225">
        <v>-0.23</v>
      </c>
      <c r="E225">
        <f t="shared" si="10"/>
        <v>1997.4583333333333</v>
      </c>
      <c r="F225">
        <f t="shared" si="11"/>
        <v>-0.41400000000000003</v>
      </c>
      <c r="M225" s="11"/>
    </row>
    <row r="226" spans="1:13">
      <c r="A226">
        <v>1997</v>
      </c>
      <c r="B226">
        <v>7</v>
      </c>
      <c r="C226">
        <v>-0.26</v>
      </c>
      <c r="E226">
        <f t="shared" si="10"/>
        <v>1997.5416666666665</v>
      </c>
      <c r="F226">
        <f t="shared" si="11"/>
        <v>-0.46799999999999997</v>
      </c>
      <c r="M226" s="11"/>
    </row>
    <row r="227" spans="1:13">
      <c r="A227">
        <v>1997</v>
      </c>
      <c r="B227">
        <v>8</v>
      </c>
      <c r="C227">
        <v>-0.21</v>
      </c>
      <c r="E227">
        <f t="shared" si="10"/>
        <v>1997.625</v>
      </c>
      <c r="F227">
        <f t="shared" si="11"/>
        <v>-0.378</v>
      </c>
      <c r="M227" s="11"/>
    </row>
    <row r="228" spans="1:13">
      <c r="A228">
        <v>1997</v>
      </c>
      <c r="B228">
        <v>9</v>
      </c>
      <c r="C228">
        <v>0.71</v>
      </c>
      <c r="E228">
        <f t="shared" si="10"/>
        <v>1997.7083333333333</v>
      </c>
      <c r="F228">
        <f t="shared" si="11"/>
        <v>1.278</v>
      </c>
      <c r="M228" s="11"/>
    </row>
    <row r="229" spans="1:13">
      <c r="A229">
        <v>1997</v>
      </c>
      <c r="B229">
        <v>10</v>
      </c>
      <c r="C229">
        <v>-0.54</v>
      </c>
      <c r="E229">
        <f t="shared" si="10"/>
        <v>1997.7916666666665</v>
      </c>
      <c r="F229">
        <f t="shared" si="11"/>
        <v>-0.97200000000000009</v>
      </c>
      <c r="M229" s="11"/>
    </row>
    <row r="230" spans="1:13">
      <c r="A230">
        <v>1997</v>
      </c>
      <c r="B230">
        <v>11</v>
      </c>
      <c r="C230">
        <v>-1.22</v>
      </c>
      <c r="E230">
        <f t="shared" si="10"/>
        <v>1997.875</v>
      </c>
      <c r="F230">
        <f t="shared" si="11"/>
        <v>-2.1960000000000002</v>
      </c>
      <c r="M230" s="11"/>
    </row>
    <row r="231" spans="1:13">
      <c r="A231">
        <v>1997</v>
      </c>
      <c r="B231">
        <v>12</v>
      </c>
      <c r="C231">
        <v>-0.59</v>
      </c>
      <c r="E231">
        <f t="shared" si="10"/>
        <v>1997.9583333333333</v>
      </c>
      <c r="F231">
        <f t="shared" si="11"/>
        <v>-1.0619999999999998</v>
      </c>
      <c r="M231" s="11"/>
    </row>
    <row r="232" spans="1:13">
      <c r="A232">
        <v>1998</v>
      </c>
      <c r="B232">
        <v>1</v>
      </c>
      <c r="C232">
        <v>0.13</v>
      </c>
      <c r="E232">
        <f t="shared" si="10"/>
        <v>1998.0416666666665</v>
      </c>
      <c r="F232">
        <f t="shared" si="11"/>
        <v>0.23399999999999999</v>
      </c>
      <c r="M232" s="11"/>
    </row>
    <row r="233" spans="1:13">
      <c r="A233">
        <v>1998</v>
      </c>
      <c r="B233">
        <v>2</v>
      </c>
      <c r="C233">
        <v>0.08</v>
      </c>
      <c r="E233">
        <f t="shared" si="10"/>
        <v>1998.125</v>
      </c>
      <c r="F233">
        <f t="shared" si="11"/>
        <v>0.14399999999999999</v>
      </c>
      <c r="M233" s="11"/>
    </row>
    <row r="234" spans="1:13">
      <c r="A234">
        <v>1998</v>
      </c>
      <c r="B234">
        <v>3</v>
      </c>
      <c r="C234">
        <v>-0.87</v>
      </c>
      <c r="E234">
        <f t="shared" si="10"/>
        <v>1998.2083333333333</v>
      </c>
      <c r="F234">
        <f t="shared" si="11"/>
        <v>-1.5660000000000001</v>
      </c>
      <c r="M234" s="11"/>
    </row>
    <row r="235" spans="1:13">
      <c r="A235">
        <v>1998</v>
      </c>
      <c r="B235">
        <v>4</v>
      </c>
      <c r="C235">
        <v>-0.89</v>
      </c>
      <c r="E235">
        <f t="shared" si="10"/>
        <v>1998.2916666666665</v>
      </c>
      <c r="F235">
        <f t="shared" si="11"/>
        <v>-1.6019999999999999</v>
      </c>
      <c r="M235" s="11"/>
    </row>
    <row r="236" spans="1:13">
      <c r="A236">
        <v>1998</v>
      </c>
      <c r="B236">
        <v>5</v>
      </c>
      <c r="C236">
        <v>0.62</v>
      </c>
      <c r="E236">
        <f t="shared" si="10"/>
        <v>1998.375</v>
      </c>
      <c r="F236">
        <f t="shared" si="11"/>
        <v>1.1160000000000001</v>
      </c>
      <c r="M236" s="11"/>
    </row>
    <row r="237" spans="1:13">
      <c r="A237">
        <v>1998</v>
      </c>
      <c r="B237">
        <v>6</v>
      </c>
      <c r="C237">
        <v>-0.39</v>
      </c>
      <c r="E237">
        <f t="shared" si="10"/>
        <v>1998.4583333333333</v>
      </c>
      <c r="F237">
        <f t="shared" si="11"/>
        <v>-0.70200000000000007</v>
      </c>
      <c r="M237" s="11"/>
    </row>
    <row r="238" spans="1:13">
      <c r="A238">
        <v>1998</v>
      </c>
      <c r="B238">
        <v>7</v>
      </c>
      <c r="C238">
        <v>0.76</v>
      </c>
      <c r="E238">
        <f t="shared" si="10"/>
        <v>1998.5416666666665</v>
      </c>
      <c r="F238">
        <f t="shared" si="11"/>
        <v>1.3679999999999999</v>
      </c>
      <c r="M238" s="11"/>
    </row>
    <row r="239" spans="1:13">
      <c r="A239">
        <v>1998</v>
      </c>
      <c r="B239">
        <v>8</v>
      </c>
      <c r="C239">
        <v>0.59</v>
      </c>
      <c r="E239">
        <f t="shared" si="10"/>
        <v>1998.625</v>
      </c>
      <c r="F239">
        <f t="shared" si="11"/>
        <v>1.0619999999999998</v>
      </c>
      <c r="M239" s="11"/>
    </row>
    <row r="240" spans="1:13">
      <c r="A240">
        <v>1998</v>
      </c>
      <c r="B240">
        <v>9</v>
      </c>
      <c r="C240">
        <v>1.51</v>
      </c>
      <c r="E240">
        <f t="shared" si="10"/>
        <v>1998.7083333333333</v>
      </c>
      <c r="F240">
        <f t="shared" si="11"/>
        <v>2.718</v>
      </c>
      <c r="M240" s="11"/>
    </row>
    <row r="241" spans="1:13">
      <c r="A241">
        <v>1998</v>
      </c>
      <c r="B241">
        <v>10</v>
      </c>
      <c r="C241">
        <v>0.49</v>
      </c>
      <c r="E241">
        <f t="shared" si="10"/>
        <v>1998.7916666666665</v>
      </c>
      <c r="F241">
        <f t="shared" si="11"/>
        <v>0.88200000000000001</v>
      </c>
      <c r="M241" s="11"/>
    </row>
    <row r="242" spans="1:13">
      <c r="A242">
        <v>1998</v>
      </c>
      <c r="B242">
        <v>11</v>
      </c>
      <c r="C242">
        <v>0.7</v>
      </c>
      <c r="E242">
        <f t="shared" si="10"/>
        <v>1998.875</v>
      </c>
      <c r="F242">
        <f t="shared" si="11"/>
        <v>1.26</v>
      </c>
      <c r="M242" s="11"/>
    </row>
    <row r="243" spans="1:13">
      <c r="A243">
        <v>1998</v>
      </c>
      <c r="B243">
        <v>12</v>
      </c>
      <c r="C243">
        <v>0.7</v>
      </c>
      <c r="E243">
        <f t="shared" si="10"/>
        <v>1998.9583333333333</v>
      </c>
      <c r="F243">
        <f t="shared" si="11"/>
        <v>1.26</v>
      </c>
      <c r="M243" s="11"/>
    </row>
    <row r="244" spans="1:13">
      <c r="A244">
        <v>1999</v>
      </c>
      <c r="B244">
        <v>1</v>
      </c>
      <c r="C244">
        <v>0.48</v>
      </c>
      <c r="E244">
        <f t="shared" si="10"/>
        <v>1999.0416666666665</v>
      </c>
      <c r="F244">
        <f t="shared" si="11"/>
        <v>0.8640000000000001</v>
      </c>
      <c r="M244" s="11"/>
    </row>
    <row r="245" spans="1:13">
      <c r="A245">
        <v>1999</v>
      </c>
      <c r="B245">
        <v>2</v>
      </c>
      <c r="C245">
        <v>1.1100000000000001</v>
      </c>
      <c r="E245">
        <f t="shared" si="10"/>
        <v>1999.125</v>
      </c>
      <c r="F245">
        <f t="shared" si="11"/>
        <v>1.998</v>
      </c>
      <c r="M245" s="11"/>
    </row>
    <row r="246" spans="1:13">
      <c r="A246">
        <v>1999</v>
      </c>
      <c r="B246">
        <v>3</v>
      </c>
      <c r="C246">
        <v>0</v>
      </c>
      <c r="E246">
        <f t="shared" si="10"/>
        <v>1999.2083333333333</v>
      </c>
      <c r="F246">
        <f t="shared" si="11"/>
        <v>0</v>
      </c>
      <c r="M246" s="11"/>
    </row>
    <row r="247" spans="1:13">
      <c r="A247">
        <v>1999</v>
      </c>
      <c r="B247">
        <v>4</v>
      </c>
      <c r="C247">
        <v>0.1</v>
      </c>
      <c r="E247">
        <f t="shared" si="10"/>
        <v>1999.2916666666665</v>
      </c>
      <c r="F247">
        <f t="shared" si="11"/>
        <v>0.18</v>
      </c>
      <c r="M247" s="11"/>
    </row>
    <row r="248" spans="1:13">
      <c r="A248">
        <v>1999</v>
      </c>
      <c r="B248">
        <v>5</v>
      </c>
      <c r="C248">
        <v>-0.26</v>
      </c>
      <c r="E248">
        <f t="shared" si="10"/>
        <v>1999.375</v>
      </c>
      <c r="F248">
        <f t="shared" si="11"/>
        <v>-0.46799999999999997</v>
      </c>
      <c r="M248" s="11"/>
    </row>
    <row r="249" spans="1:13">
      <c r="A249">
        <v>1999</v>
      </c>
      <c r="B249">
        <v>6</v>
      </c>
      <c r="C249">
        <v>-0.32</v>
      </c>
      <c r="E249">
        <f t="shared" si="10"/>
        <v>1999.4583333333333</v>
      </c>
      <c r="F249">
        <f t="shared" si="11"/>
        <v>-0.57599999999999996</v>
      </c>
      <c r="M249" s="11"/>
    </row>
    <row r="250" spans="1:13">
      <c r="A250">
        <v>1999</v>
      </c>
      <c r="B250">
        <v>7</v>
      </c>
      <c r="C250">
        <v>0.33</v>
      </c>
      <c r="E250">
        <f t="shared" si="10"/>
        <v>1999.5416666666665</v>
      </c>
      <c r="F250">
        <f t="shared" si="11"/>
        <v>0.59400000000000008</v>
      </c>
      <c r="M250" s="11"/>
    </row>
    <row r="251" spans="1:13">
      <c r="A251">
        <v>1999</v>
      </c>
      <c r="B251">
        <v>8</v>
      </c>
      <c r="C251">
        <v>0.23</v>
      </c>
      <c r="E251">
        <f t="shared" si="10"/>
        <v>1999.625</v>
      </c>
      <c r="F251">
        <f t="shared" si="11"/>
        <v>0.41400000000000003</v>
      </c>
      <c r="M251" s="11"/>
    </row>
    <row r="252" spans="1:13">
      <c r="A252">
        <v>1999</v>
      </c>
      <c r="B252">
        <v>9</v>
      </c>
      <c r="C252">
        <v>-0.56000000000000005</v>
      </c>
      <c r="E252">
        <f t="shared" si="10"/>
        <v>1999.7083333333333</v>
      </c>
      <c r="F252">
        <f t="shared" si="11"/>
        <v>-1.0080000000000002</v>
      </c>
      <c r="M252" s="11"/>
    </row>
    <row r="253" spans="1:13">
      <c r="A253">
        <v>1999</v>
      </c>
      <c r="B253">
        <v>10</v>
      </c>
      <c r="C253">
        <v>0.53</v>
      </c>
      <c r="E253">
        <f t="shared" si="10"/>
        <v>1999.7916666666665</v>
      </c>
      <c r="F253">
        <f t="shared" si="11"/>
        <v>0.95400000000000007</v>
      </c>
      <c r="M253" s="11"/>
    </row>
    <row r="254" spans="1:13">
      <c r="A254">
        <v>1999</v>
      </c>
      <c r="B254">
        <v>11</v>
      </c>
      <c r="C254">
        <v>1.87</v>
      </c>
      <c r="E254">
        <f t="shared" si="10"/>
        <v>1999.875</v>
      </c>
      <c r="F254">
        <f t="shared" si="11"/>
        <v>3.3660000000000005</v>
      </c>
      <c r="M254" s="11"/>
    </row>
    <row r="255" spans="1:13">
      <c r="A255">
        <v>1999</v>
      </c>
      <c r="B255">
        <v>12</v>
      </c>
      <c r="C255">
        <v>0.62</v>
      </c>
      <c r="E255">
        <f t="shared" si="10"/>
        <v>1999.9583333333333</v>
      </c>
      <c r="F255">
        <f t="shared" si="11"/>
        <v>1.1160000000000001</v>
      </c>
      <c r="M255" s="11"/>
    </row>
    <row r="256" spans="1:13">
      <c r="A256">
        <v>2000</v>
      </c>
      <c r="B256">
        <v>1</v>
      </c>
      <c r="C256">
        <v>0.12</v>
      </c>
      <c r="E256">
        <f t="shared" si="10"/>
        <v>2000.0416666666665</v>
      </c>
      <c r="F256">
        <f t="shared" si="11"/>
        <v>0.21600000000000003</v>
      </c>
      <c r="M256" s="11"/>
    </row>
    <row r="257" spans="1:13">
      <c r="A257">
        <v>2000</v>
      </c>
      <c r="B257">
        <v>2</v>
      </c>
      <c r="C257">
        <v>1.37</v>
      </c>
      <c r="E257">
        <f t="shared" si="10"/>
        <v>2000.125</v>
      </c>
      <c r="F257">
        <f t="shared" si="11"/>
        <v>2.4660000000000002</v>
      </c>
      <c r="M257" s="11"/>
    </row>
    <row r="258" spans="1:13">
      <c r="A258">
        <v>2000</v>
      </c>
      <c r="B258">
        <v>3</v>
      </c>
      <c r="C258">
        <v>0.97</v>
      </c>
      <c r="E258">
        <f t="shared" si="10"/>
        <v>2000.2083333333333</v>
      </c>
      <c r="F258">
        <f t="shared" si="11"/>
        <v>1.746</v>
      </c>
      <c r="M258" s="11"/>
    </row>
    <row r="259" spans="1:13">
      <c r="A259">
        <v>2000</v>
      </c>
      <c r="B259">
        <v>4</v>
      </c>
      <c r="C259">
        <v>0.61</v>
      </c>
      <c r="E259">
        <f t="shared" si="10"/>
        <v>2000.2916666666665</v>
      </c>
      <c r="F259">
        <f t="shared" si="11"/>
        <v>1.0980000000000001</v>
      </c>
      <c r="M259" s="11"/>
    </row>
    <row r="260" spans="1:13">
      <c r="A260">
        <v>2000</v>
      </c>
      <c r="B260">
        <v>5</v>
      </c>
      <c r="C260">
        <v>1.3</v>
      </c>
      <c r="E260">
        <f t="shared" si="10"/>
        <v>2000.375</v>
      </c>
      <c r="F260">
        <f t="shared" si="11"/>
        <v>2.3400000000000003</v>
      </c>
      <c r="M260" s="11"/>
    </row>
    <row r="261" spans="1:13">
      <c r="A261">
        <v>2000</v>
      </c>
      <c r="B261">
        <v>6</v>
      </c>
      <c r="C261">
        <v>0.17</v>
      </c>
      <c r="E261">
        <f t="shared" ref="E261:E324" si="12">A261+B261/12-1/24</f>
        <v>2000.4583333333333</v>
      </c>
      <c r="F261">
        <f t="shared" ref="F261:F324" si="13">C261*9/5</f>
        <v>0.30599999999999999</v>
      </c>
      <c r="M261" s="11"/>
    </row>
    <row r="262" spans="1:13">
      <c r="A262">
        <v>2000</v>
      </c>
      <c r="B262">
        <v>7</v>
      </c>
      <c r="C262">
        <v>-0.26</v>
      </c>
      <c r="E262">
        <f t="shared" si="12"/>
        <v>2000.5416666666665</v>
      </c>
      <c r="F262">
        <f t="shared" si="13"/>
        <v>-0.46799999999999997</v>
      </c>
      <c r="M262" s="11"/>
    </row>
    <row r="263" spans="1:13">
      <c r="A263">
        <v>2000</v>
      </c>
      <c r="B263">
        <v>8</v>
      </c>
      <c r="C263">
        <v>0.31</v>
      </c>
      <c r="E263">
        <f t="shared" si="12"/>
        <v>2000.625</v>
      </c>
      <c r="F263">
        <f t="shared" si="13"/>
        <v>0.55800000000000005</v>
      </c>
      <c r="M263" s="11"/>
    </row>
    <row r="264" spans="1:13">
      <c r="A264">
        <v>2000</v>
      </c>
      <c r="B264">
        <v>9</v>
      </c>
      <c r="C264">
        <v>0.21</v>
      </c>
      <c r="E264">
        <f t="shared" si="12"/>
        <v>2000.7083333333333</v>
      </c>
      <c r="F264">
        <f t="shared" si="13"/>
        <v>0.378</v>
      </c>
      <c r="M264" s="11"/>
    </row>
    <row r="265" spans="1:13">
      <c r="A265">
        <v>2000</v>
      </c>
      <c r="B265">
        <v>10</v>
      </c>
      <c r="C265">
        <v>-0.37</v>
      </c>
      <c r="E265">
        <f t="shared" si="12"/>
        <v>2000.7916666666665</v>
      </c>
      <c r="F265">
        <f t="shared" si="13"/>
        <v>-0.66600000000000004</v>
      </c>
      <c r="M265" s="11"/>
    </row>
    <row r="266" spans="1:13">
      <c r="A266">
        <v>2000</v>
      </c>
      <c r="B266">
        <v>11</v>
      </c>
      <c r="C266">
        <v>-1.78</v>
      </c>
      <c r="E266">
        <f t="shared" si="12"/>
        <v>2000.875</v>
      </c>
      <c r="F266">
        <f t="shared" si="13"/>
        <v>-3.2039999999999997</v>
      </c>
      <c r="M266" s="11"/>
    </row>
    <row r="267" spans="1:13">
      <c r="A267">
        <v>2000</v>
      </c>
      <c r="B267">
        <v>12</v>
      </c>
      <c r="C267">
        <v>-1.49</v>
      </c>
      <c r="E267">
        <f t="shared" si="12"/>
        <v>2000.9583333333333</v>
      </c>
      <c r="F267">
        <f t="shared" si="13"/>
        <v>-2.6819999999999999</v>
      </c>
      <c r="M267" s="11"/>
    </row>
    <row r="268" spans="1:13">
      <c r="A268">
        <v>2001</v>
      </c>
      <c r="B268">
        <v>1</v>
      </c>
      <c r="C268">
        <v>-0.17</v>
      </c>
      <c r="E268">
        <f t="shared" si="12"/>
        <v>2001.0416666666665</v>
      </c>
      <c r="F268">
        <f t="shared" si="13"/>
        <v>-0.30599999999999999</v>
      </c>
      <c r="M268" s="11"/>
    </row>
    <row r="269" spans="1:13">
      <c r="A269">
        <v>2001</v>
      </c>
      <c r="B269">
        <v>2</v>
      </c>
      <c r="C269">
        <v>-0.38</v>
      </c>
      <c r="E269">
        <f t="shared" si="12"/>
        <v>2001.125</v>
      </c>
      <c r="F269">
        <f t="shared" si="13"/>
        <v>-0.68399999999999994</v>
      </c>
      <c r="M269" s="11"/>
    </row>
    <row r="270" spans="1:13">
      <c r="A270">
        <v>2001</v>
      </c>
      <c r="B270">
        <v>3</v>
      </c>
      <c r="C270">
        <v>-0.98</v>
      </c>
      <c r="E270">
        <f t="shared" si="12"/>
        <v>2001.2083333333333</v>
      </c>
      <c r="F270">
        <f t="shared" si="13"/>
        <v>-1.764</v>
      </c>
      <c r="M270" s="11"/>
    </row>
    <row r="271" spans="1:13">
      <c r="A271">
        <v>2001</v>
      </c>
      <c r="B271">
        <v>4</v>
      </c>
      <c r="C271">
        <v>0.41</v>
      </c>
      <c r="E271">
        <f t="shared" si="12"/>
        <v>2001.2916666666665</v>
      </c>
      <c r="F271">
        <f t="shared" si="13"/>
        <v>0.73799999999999999</v>
      </c>
      <c r="M271" s="11"/>
    </row>
    <row r="272" spans="1:13">
      <c r="A272">
        <v>2001</v>
      </c>
      <c r="B272">
        <v>5</v>
      </c>
      <c r="C272">
        <v>0.39</v>
      </c>
      <c r="E272">
        <f t="shared" si="12"/>
        <v>2001.375</v>
      </c>
      <c r="F272">
        <f t="shared" si="13"/>
        <v>0.70200000000000007</v>
      </c>
      <c r="M272" s="11"/>
    </row>
    <row r="273" spans="1:13">
      <c r="A273">
        <v>2001</v>
      </c>
      <c r="B273">
        <v>6</v>
      </c>
      <c r="C273">
        <v>-0.1</v>
      </c>
      <c r="E273">
        <f t="shared" si="12"/>
        <v>2001.4583333333333</v>
      </c>
      <c r="F273">
        <f t="shared" si="13"/>
        <v>-0.18</v>
      </c>
      <c r="M273" s="11"/>
    </row>
    <row r="274" spans="1:13">
      <c r="A274">
        <v>2001</v>
      </c>
      <c r="B274">
        <v>7</v>
      </c>
      <c r="C274">
        <v>0.15</v>
      </c>
      <c r="E274">
        <f t="shared" si="12"/>
        <v>2001.5416666666665</v>
      </c>
      <c r="F274">
        <f t="shared" si="13"/>
        <v>0.26999999999999996</v>
      </c>
      <c r="M274" s="11"/>
    </row>
    <row r="275" spans="1:13">
      <c r="A275">
        <v>2001</v>
      </c>
      <c r="B275">
        <v>8</v>
      </c>
      <c r="C275">
        <v>0.35</v>
      </c>
      <c r="E275">
        <f t="shared" si="12"/>
        <v>2001.625</v>
      </c>
      <c r="F275">
        <f t="shared" si="13"/>
        <v>0.63</v>
      </c>
      <c r="M275" s="11"/>
    </row>
    <row r="276" spans="1:13">
      <c r="A276">
        <v>2001</v>
      </c>
      <c r="B276">
        <v>9</v>
      </c>
      <c r="C276">
        <v>-0.25</v>
      </c>
      <c r="E276">
        <f t="shared" si="12"/>
        <v>2001.7083333333333</v>
      </c>
      <c r="F276">
        <f t="shared" si="13"/>
        <v>-0.45</v>
      </c>
      <c r="M276" s="11"/>
    </row>
    <row r="277" spans="1:13">
      <c r="A277">
        <v>2001</v>
      </c>
      <c r="B277">
        <v>10</v>
      </c>
      <c r="C277">
        <v>-0.34</v>
      </c>
      <c r="E277">
        <f t="shared" si="12"/>
        <v>2001.7916666666665</v>
      </c>
      <c r="F277">
        <f t="shared" si="13"/>
        <v>-0.61199999999999999</v>
      </c>
      <c r="M277" s="11"/>
    </row>
    <row r="278" spans="1:13">
      <c r="A278">
        <v>2001</v>
      </c>
      <c r="B278">
        <v>11</v>
      </c>
      <c r="C278">
        <v>1.27</v>
      </c>
      <c r="E278">
        <f t="shared" si="12"/>
        <v>2001.875</v>
      </c>
      <c r="F278">
        <f t="shared" si="13"/>
        <v>2.286</v>
      </c>
      <c r="M278" s="11"/>
    </row>
    <row r="279" spans="1:13">
      <c r="A279">
        <v>2001</v>
      </c>
      <c r="B279">
        <v>12</v>
      </c>
      <c r="C279">
        <v>0.17</v>
      </c>
      <c r="E279">
        <f t="shared" si="12"/>
        <v>2001.9583333333333</v>
      </c>
      <c r="F279">
        <f t="shared" si="13"/>
        <v>0.30599999999999999</v>
      </c>
      <c r="M279" s="11"/>
    </row>
    <row r="280" spans="1:13">
      <c r="A280">
        <v>2002</v>
      </c>
      <c r="B280">
        <v>1</v>
      </c>
      <c r="C280">
        <v>0.5</v>
      </c>
      <c r="E280">
        <f t="shared" si="12"/>
        <v>2002.0416666666665</v>
      </c>
      <c r="F280">
        <f t="shared" si="13"/>
        <v>0.9</v>
      </c>
      <c r="M280" s="11"/>
    </row>
    <row r="281" spans="1:13">
      <c r="A281">
        <v>2002</v>
      </c>
      <c r="B281">
        <v>2</v>
      </c>
      <c r="C281">
        <v>0.41</v>
      </c>
      <c r="E281">
        <f t="shared" si="12"/>
        <v>2002.125</v>
      </c>
      <c r="F281">
        <f t="shared" si="13"/>
        <v>0.73799999999999999</v>
      </c>
      <c r="M281" s="11"/>
    </row>
    <row r="282" spans="1:13">
      <c r="A282">
        <v>2002</v>
      </c>
      <c r="B282">
        <v>3</v>
      </c>
      <c r="C282">
        <v>-0.92</v>
      </c>
      <c r="E282">
        <f t="shared" si="12"/>
        <v>2002.2083333333333</v>
      </c>
      <c r="F282">
        <f t="shared" si="13"/>
        <v>-1.6560000000000001</v>
      </c>
      <c r="M282" s="11"/>
    </row>
    <row r="283" spans="1:13">
      <c r="A283">
        <v>2002</v>
      </c>
      <c r="B283">
        <v>4</v>
      </c>
      <c r="C283">
        <v>0.97</v>
      </c>
      <c r="E283">
        <f t="shared" si="12"/>
        <v>2002.2916666666665</v>
      </c>
      <c r="F283">
        <f t="shared" si="13"/>
        <v>1.746</v>
      </c>
      <c r="M283" s="11"/>
    </row>
    <row r="284" spans="1:13">
      <c r="A284">
        <v>2002</v>
      </c>
      <c r="B284">
        <v>5</v>
      </c>
      <c r="C284">
        <v>-0.55000000000000004</v>
      </c>
      <c r="E284">
        <f t="shared" si="12"/>
        <v>2002.375</v>
      </c>
      <c r="F284">
        <f t="shared" si="13"/>
        <v>-0.99</v>
      </c>
      <c r="M284" s="11"/>
    </row>
    <row r="285" spans="1:13">
      <c r="A285">
        <v>2002</v>
      </c>
      <c r="B285">
        <v>6</v>
      </c>
      <c r="C285">
        <v>0.54</v>
      </c>
      <c r="E285">
        <f t="shared" si="12"/>
        <v>2002.4583333333333</v>
      </c>
      <c r="F285">
        <f t="shared" si="13"/>
        <v>0.97200000000000009</v>
      </c>
      <c r="M285" s="11"/>
    </row>
    <row r="286" spans="1:13">
      <c r="A286">
        <v>2002</v>
      </c>
      <c r="B286">
        <v>7</v>
      </c>
      <c r="C286">
        <v>0.46</v>
      </c>
      <c r="E286">
        <f t="shared" si="12"/>
        <v>2002.5416666666665</v>
      </c>
      <c r="F286">
        <f t="shared" si="13"/>
        <v>0.82800000000000007</v>
      </c>
      <c r="M286" s="11"/>
    </row>
    <row r="287" spans="1:13">
      <c r="A287">
        <v>2002</v>
      </c>
      <c r="B287">
        <v>8</v>
      </c>
      <c r="C287">
        <v>-0.25</v>
      </c>
      <c r="E287">
        <f t="shared" si="12"/>
        <v>2002.625</v>
      </c>
      <c r="F287">
        <f t="shared" si="13"/>
        <v>-0.45</v>
      </c>
      <c r="M287" s="11"/>
    </row>
    <row r="288" spans="1:13">
      <c r="A288">
        <v>2002</v>
      </c>
      <c r="B288">
        <v>9</v>
      </c>
      <c r="C288">
        <v>0.22</v>
      </c>
      <c r="E288">
        <f t="shared" si="12"/>
        <v>2002.7083333333333</v>
      </c>
      <c r="F288">
        <f t="shared" si="13"/>
        <v>0.39600000000000002</v>
      </c>
      <c r="M288" s="11"/>
    </row>
    <row r="289" spans="1:13">
      <c r="A289">
        <v>2002</v>
      </c>
      <c r="B289">
        <v>10</v>
      </c>
      <c r="C289">
        <v>-1.47</v>
      </c>
      <c r="E289">
        <f t="shared" si="12"/>
        <v>2002.7916666666665</v>
      </c>
      <c r="F289">
        <f t="shared" si="13"/>
        <v>-2.6459999999999999</v>
      </c>
      <c r="M289" s="11"/>
    </row>
    <row r="290" spans="1:13">
      <c r="A290">
        <v>2002</v>
      </c>
      <c r="B290">
        <v>11</v>
      </c>
      <c r="C290">
        <v>-0.7</v>
      </c>
      <c r="E290">
        <f t="shared" si="12"/>
        <v>2002.875</v>
      </c>
      <c r="F290">
        <f t="shared" si="13"/>
        <v>-1.26</v>
      </c>
      <c r="M290" s="11"/>
    </row>
    <row r="291" spans="1:13">
      <c r="A291">
        <v>2002</v>
      </c>
      <c r="B291">
        <v>12</v>
      </c>
      <c r="C291">
        <v>-0.43</v>
      </c>
      <c r="E291">
        <f t="shared" si="12"/>
        <v>2002.9583333333333</v>
      </c>
      <c r="F291">
        <f t="shared" si="13"/>
        <v>-0.77400000000000002</v>
      </c>
      <c r="M291" s="11"/>
    </row>
    <row r="292" spans="1:13">
      <c r="A292">
        <v>2003</v>
      </c>
      <c r="B292">
        <v>1</v>
      </c>
      <c r="C292">
        <v>0.53</v>
      </c>
      <c r="E292">
        <f t="shared" si="12"/>
        <v>2003.0416666666665</v>
      </c>
      <c r="F292">
        <f t="shared" si="13"/>
        <v>0.95400000000000007</v>
      </c>
      <c r="M292" s="11"/>
    </row>
    <row r="293" spans="1:13">
      <c r="A293">
        <v>2003</v>
      </c>
      <c r="B293">
        <v>2</v>
      </c>
      <c r="C293">
        <v>-0.93</v>
      </c>
      <c r="E293">
        <f t="shared" si="12"/>
        <v>2003.125</v>
      </c>
      <c r="F293">
        <f t="shared" si="13"/>
        <v>-1.6740000000000002</v>
      </c>
      <c r="M293" s="11"/>
    </row>
    <row r="294" spans="1:13">
      <c r="A294">
        <v>2003</v>
      </c>
      <c r="B294">
        <v>3</v>
      </c>
      <c r="C294">
        <v>-0.17</v>
      </c>
      <c r="E294">
        <f t="shared" si="12"/>
        <v>2003.2083333333333</v>
      </c>
      <c r="F294">
        <f t="shared" si="13"/>
        <v>-0.30599999999999999</v>
      </c>
      <c r="M294" s="11"/>
    </row>
    <row r="295" spans="1:13">
      <c r="A295">
        <v>2003</v>
      </c>
      <c r="B295">
        <v>4</v>
      </c>
      <c r="C295">
        <v>0.09</v>
      </c>
      <c r="E295">
        <f t="shared" si="12"/>
        <v>2003.2916666666665</v>
      </c>
      <c r="F295">
        <f t="shared" si="13"/>
        <v>0.16199999999999998</v>
      </c>
      <c r="M295" s="11"/>
    </row>
    <row r="296" spans="1:13">
      <c r="A296">
        <v>2003</v>
      </c>
      <c r="B296">
        <v>5</v>
      </c>
      <c r="C296">
        <v>0.1</v>
      </c>
      <c r="E296">
        <f t="shared" si="12"/>
        <v>2003.375</v>
      </c>
      <c r="F296">
        <f t="shared" si="13"/>
        <v>0.18</v>
      </c>
      <c r="M296" s="11"/>
    </row>
    <row r="297" spans="1:13">
      <c r="A297">
        <v>2003</v>
      </c>
      <c r="B297">
        <v>6</v>
      </c>
      <c r="C297">
        <v>-0.56000000000000005</v>
      </c>
      <c r="E297">
        <f t="shared" si="12"/>
        <v>2003.4583333333333</v>
      </c>
      <c r="F297">
        <f t="shared" si="13"/>
        <v>-1.0080000000000002</v>
      </c>
      <c r="M297" s="11"/>
    </row>
    <row r="298" spans="1:13">
      <c r="A298">
        <v>2003</v>
      </c>
      <c r="B298">
        <v>7</v>
      </c>
      <c r="C298">
        <v>0.3</v>
      </c>
      <c r="E298">
        <f t="shared" si="12"/>
        <v>2003.5416666666665</v>
      </c>
      <c r="F298">
        <f t="shared" si="13"/>
        <v>0.53999999999999992</v>
      </c>
      <c r="M298" s="11"/>
    </row>
    <row r="299" spans="1:13">
      <c r="A299">
        <v>2003</v>
      </c>
      <c r="B299">
        <v>8</v>
      </c>
      <c r="C299">
        <v>0.43</v>
      </c>
      <c r="E299">
        <f t="shared" si="12"/>
        <v>2003.625</v>
      </c>
      <c r="F299">
        <f t="shared" si="13"/>
        <v>0.77400000000000002</v>
      </c>
      <c r="M299" s="11"/>
    </row>
    <row r="300" spans="1:13">
      <c r="A300">
        <v>2003</v>
      </c>
      <c r="B300">
        <v>9</v>
      </c>
      <c r="C300">
        <v>-0.47</v>
      </c>
      <c r="E300">
        <f t="shared" si="12"/>
        <v>2003.7083333333333</v>
      </c>
      <c r="F300">
        <f t="shared" si="13"/>
        <v>-0.84599999999999986</v>
      </c>
      <c r="M300" s="11"/>
    </row>
    <row r="301" spans="1:13">
      <c r="A301">
        <v>2003</v>
      </c>
      <c r="B301">
        <v>10</v>
      </c>
      <c r="C301">
        <v>0.92</v>
      </c>
      <c r="E301">
        <f t="shared" si="12"/>
        <v>2003.7916666666665</v>
      </c>
      <c r="F301">
        <f t="shared" si="13"/>
        <v>1.6560000000000001</v>
      </c>
      <c r="M301" s="11"/>
    </row>
    <row r="302" spans="1:13">
      <c r="A302">
        <v>2003</v>
      </c>
      <c r="B302">
        <v>11</v>
      </c>
      <c r="C302">
        <v>-0.31</v>
      </c>
      <c r="E302">
        <f t="shared" si="12"/>
        <v>2003.875</v>
      </c>
      <c r="F302">
        <f t="shared" si="13"/>
        <v>-0.55800000000000005</v>
      </c>
      <c r="M302" s="11"/>
    </row>
    <row r="303" spans="1:13">
      <c r="A303">
        <v>2003</v>
      </c>
      <c r="B303">
        <v>12</v>
      </c>
      <c r="C303">
        <v>0.38</v>
      </c>
      <c r="E303">
        <f t="shared" si="12"/>
        <v>2003.9583333333333</v>
      </c>
      <c r="F303">
        <f t="shared" si="13"/>
        <v>0.68399999999999994</v>
      </c>
      <c r="M303" s="11"/>
    </row>
    <row r="304" spans="1:13">
      <c r="A304">
        <v>2004</v>
      </c>
      <c r="B304">
        <v>1</v>
      </c>
      <c r="C304">
        <v>-0.42</v>
      </c>
      <c r="E304">
        <f t="shared" si="12"/>
        <v>2004.0416666666665</v>
      </c>
      <c r="F304">
        <f t="shared" si="13"/>
        <v>-0.75600000000000001</v>
      </c>
      <c r="M304" s="11"/>
    </row>
    <row r="305" spans="1:13">
      <c r="A305">
        <v>2004</v>
      </c>
      <c r="B305">
        <v>2</v>
      </c>
      <c r="C305">
        <v>-0.61</v>
      </c>
      <c r="E305">
        <f t="shared" si="12"/>
        <v>2004.125</v>
      </c>
      <c r="F305">
        <f t="shared" si="13"/>
        <v>-1.0980000000000001</v>
      </c>
      <c r="M305" s="11"/>
    </row>
    <row r="306" spans="1:13">
      <c r="A306">
        <v>2004</v>
      </c>
      <c r="B306">
        <v>3</v>
      </c>
      <c r="C306">
        <v>1.32</v>
      </c>
      <c r="E306">
        <f t="shared" si="12"/>
        <v>2004.2083333333333</v>
      </c>
      <c r="F306">
        <f t="shared" si="13"/>
        <v>2.3760000000000003</v>
      </c>
      <c r="M306" s="11"/>
    </row>
    <row r="307" spans="1:13">
      <c r="A307">
        <v>2004</v>
      </c>
      <c r="B307">
        <v>4</v>
      </c>
      <c r="C307">
        <v>0.08</v>
      </c>
      <c r="E307">
        <f t="shared" si="12"/>
        <v>2004.2916666666665</v>
      </c>
      <c r="F307">
        <f t="shared" si="13"/>
        <v>0.14399999999999999</v>
      </c>
      <c r="M307" s="11"/>
    </row>
    <row r="308" spans="1:13">
      <c r="A308">
        <v>2004</v>
      </c>
      <c r="B308">
        <v>5</v>
      </c>
      <c r="C308">
        <v>0.35</v>
      </c>
      <c r="E308">
        <f t="shared" si="12"/>
        <v>2004.375</v>
      </c>
      <c r="F308">
        <f t="shared" si="13"/>
        <v>0.63</v>
      </c>
      <c r="M308" s="11"/>
    </row>
    <row r="309" spans="1:13">
      <c r="A309">
        <v>2004</v>
      </c>
      <c r="B309">
        <v>6</v>
      </c>
      <c r="C309">
        <v>-0.86</v>
      </c>
      <c r="E309">
        <f t="shared" si="12"/>
        <v>2004.4583333333333</v>
      </c>
      <c r="F309">
        <f t="shared" si="13"/>
        <v>-1.548</v>
      </c>
      <c r="M309" s="11"/>
    </row>
    <row r="310" spans="1:13">
      <c r="A310">
        <v>2004</v>
      </c>
      <c r="B310">
        <v>7</v>
      </c>
      <c r="C310">
        <v>-0.83</v>
      </c>
      <c r="E310">
        <f t="shared" si="12"/>
        <v>2004.5416666666665</v>
      </c>
      <c r="F310">
        <f t="shared" si="13"/>
        <v>-1.494</v>
      </c>
      <c r="M310" s="11"/>
    </row>
    <row r="311" spans="1:13">
      <c r="A311">
        <v>2004</v>
      </c>
      <c r="B311">
        <v>8</v>
      </c>
      <c r="C311">
        <v>-1.49</v>
      </c>
      <c r="E311">
        <f t="shared" si="12"/>
        <v>2004.625</v>
      </c>
      <c r="F311">
        <f t="shared" si="13"/>
        <v>-2.6819999999999999</v>
      </c>
      <c r="M311" s="11"/>
    </row>
    <row r="312" spans="1:13">
      <c r="A312">
        <v>2004</v>
      </c>
      <c r="B312">
        <v>9</v>
      </c>
      <c r="C312">
        <v>-0.13</v>
      </c>
      <c r="E312">
        <f t="shared" si="12"/>
        <v>2004.7083333333333</v>
      </c>
      <c r="F312">
        <f t="shared" si="13"/>
        <v>-0.23399999999999999</v>
      </c>
      <c r="M312" s="11"/>
    </row>
    <row r="313" spans="1:13">
      <c r="A313">
        <v>2004</v>
      </c>
      <c r="B313">
        <v>10</v>
      </c>
      <c r="C313">
        <v>-0.25</v>
      </c>
      <c r="E313">
        <f t="shared" si="12"/>
        <v>2004.7916666666665</v>
      </c>
      <c r="F313">
        <f t="shared" si="13"/>
        <v>-0.45</v>
      </c>
      <c r="M313" s="11"/>
    </row>
    <row r="314" spans="1:13">
      <c r="A314">
        <v>2004</v>
      </c>
      <c r="B314">
        <v>11</v>
      </c>
      <c r="C314">
        <v>0.09</v>
      </c>
      <c r="E314">
        <f t="shared" si="12"/>
        <v>2004.875</v>
      </c>
      <c r="F314">
        <f t="shared" si="13"/>
        <v>0.16199999999999998</v>
      </c>
      <c r="M314" s="11"/>
    </row>
    <row r="315" spans="1:13">
      <c r="A315">
        <v>2004</v>
      </c>
      <c r="B315">
        <v>12</v>
      </c>
      <c r="C315">
        <v>0.03</v>
      </c>
      <c r="E315">
        <f t="shared" si="12"/>
        <v>2004.9583333333333</v>
      </c>
      <c r="F315">
        <f t="shared" si="13"/>
        <v>5.4000000000000006E-2</v>
      </c>
      <c r="M315" s="11"/>
    </row>
    <row r="316" spans="1:13">
      <c r="A316">
        <v>2005</v>
      </c>
      <c r="B316">
        <v>1</v>
      </c>
      <c r="C316">
        <v>0.93</v>
      </c>
      <c r="E316">
        <f t="shared" si="12"/>
        <v>2005.0416666666665</v>
      </c>
      <c r="F316">
        <f t="shared" si="13"/>
        <v>1.6740000000000002</v>
      </c>
      <c r="M316" s="11"/>
    </row>
    <row r="317" spans="1:13">
      <c r="A317">
        <v>2005</v>
      </c>
      <c r="B317">
        <v>2</v>
      </c>
      <c r="C317">
        <v>0.4</v>
      </c>
      <c r="E317">
        <f t="shared" si="12"/>
        <v>2005.125</v>
      </c>
      <c r="F317">
        <f t="shared" si="13"/>
        <v>0.72</v>
      </c>
      <c r="M317" s="11"/>
    </row>
    <row r="318" spans="1:13">
      <c r="A318">
        <v>2005</v>
      </c>
      <c r="B318">
        <v>3</v>
      </c>
      <c r="C318">
        <v>-1.1399999999999999</v>
      </c>
      <c r="E318">
        <f t="shared" si="12"/>
        <v>2005.2083333333333</v>
      </c>
      <c r="F318">
        <f t="shared" si="13"/>
        <v>-2.052</v>
      </c>
      <c r="M318" s="11"/>
    </row>
    <row r="319" spans="1:13">
      <c r="A319">
        <v>2005</v>
      </c>
      <c r="B319">
        <v>4</v>
      </c>
      <c r="C319">
        <v>-0.08</v>
      </c>
      <c r="E319">
        <f t="shared" si="12"/>
        <v>2005.2916666666665</v>
      </c>
      <c r="F319">
        <f t="shared" si="13"/>
        <v>-0.14399999999999999</v>
      </c>
      <c r="M319" s="11"/>
    </row>
    <row r="320" spans="1:13">
      <c r="A320">
        <v>2005</v>
      </c>
      <c r="B320">
        <v>5</v>
      </c>
      <c r="C320">
        <v>-0.68</v>
      </c>
      <c r="E320">
        <f t="shared" si="12"/>
        <v>2005.375</v>
      </c>
      <c r="F320">
        <f t="shared" si="13"/>
        <v>-1.224</v>
      </c>
      <c r="M320" s="11"/>
    </row>
    <row r="321" spans="1:13">
      <c r="A321">
        <v>2005</v>
      </c>
      <c r="B321">
        <v>6</v>
      </c>
      <c r="C321">
        <v>-0.08</v>
      </c>
      <c r="E321">
        <f t="shared" si="12"/>
        <v>2005.4583333333333</v>
      </c>
      <c r="F321">
        <f t="shared" si="13"/>
        <v>-0.14399999999999999</v>
      </c>
      <c r="M321" s="11"/>
    </row>
    <row r="322" spans="1:13">
      <c r="A322">
        <v>2005</v>
      </c>
      <c r="B322">
        <v>7</v>
      </c>
      <c r="C322">
        <v>0.51</v>
      </c>
      <c r="E322">
        <f t="shared" si="12"/>
        <v>2005.5416666666665</v>
      </c>
      <c r="F322">
        <f t="shared" si="13"/>
        <v>0.91799999999999993</v>
      </c>
      <c r="M322" s="11"/>
    </row>
    <row r="323" spans="1:13">
      <c r="A323">
        <v>2005</v>
      </c>
      <c r="B323">
        <v>8</v>
      </c>
      <c r="C323">
        <v>-0.03</v>
      </c>
      <c r="E323">
        <f t="shared" si="12"/>
        <v>2005.625</v>
      </c>
      <c r="F323">
        <f t="shared" si="13"/>
        <v>-5.4000000000000006E-2</v>
      </c>
      <c r="M323" s="11"/>
    </row>
    <row r="324" spans="1:13">
      <c r="A324">
        <v>2005</v>
      </c>
      <c r="B324">
        <v>9</v>
      </c>
      <c r="C324">
        <v>0.49</v>
      </c>
      <c r="E324">
        <f t="shared" si="12"/>
        <v>2005.7083333333333</v>
      </c>
      <c r="F324">
        <f t="shared" si="13"/>
        <v>0.88200000000000001</v>
      </c>
      <c r="M324" s="11"/>
    </row>
    <row r="325" spans="1:13">
      <c r="A325">
        <v>2005</v>
      </c>
      <c r="B325">
        <v>10</v>
      </c>
      <c r="C325">
        <v>0.57999999999999996</v>
      </c>
      <c r="E325">
        <f t="shared" ref="E325:E388" si="14">A325+B325/12-1/24</f>
        <v>2005.7916666666665</v>
      </c>
      <c r="F325">
        <f t="shared" ref="F325:F388" si="15">C325*9/5</f>
        <v>1.044</v>
      </c>
      <c r="M325" s="11"/>
    </row>
    <row r="326" spans="1:13">
      <c r="A326">
        <v>2005</v>
      </c>
      <c r="B326">
        <v>11</v>
      </c>
      <c r="C326">
        <v>0.56999999999999995</v>
      </c>
      <c r="E326">
        <f t="shared" si="14"/>
        <v>2005.875</v>
      </c>
      <c r="F326">
        <f t="shared" si="15"/>
        <v>1.026</v>
      </c>
      <c r="M326" s="11"/>
    </row>
    <row r="327" spans="1:13">
      <c r="A327">
        <v>2005</v>
      </c>
      <c r="B327">
        <v>12</v>
      </c>
      <c r="C327">
        <v>-0.63</v>
      </c>
      <c r="E327">
        <f t="shared" si="14"/>
        <v>2005.9583333333333</v>
      </c>
      <c r="F327">
        <f t="shared" si="15"/>
        <v>-1.1339999999999999</v>
      </c>
      <c r="M327" s="11"/>
    </row>
    <row r="328" spans="1:13">
      <c r="A328">
        <v>2006</v>
      </c>
      <c r="B328">
        <v>1</v>
      </c>
      <c r="C328">
        <v>1.38</v>
      </c>
      <c r="E328">
        <f t="shared" si="14"/>
        <v>2006.0416666666665</v>
      </c>
      <c r="F328">
        <f t="shared" si="15"/>
        <v>2.4839999999999995</v>
      </c>
      <c r="M328" s="11"/>
    </row>
    <row r="329" spans="1:13">
      <c r="A329">
        <v>2006</v>
      </c>
      <c r="B329">
        <v>2</v>
      </c>
      <c r="C329">
        <v>-0.45</v>
      </c>
      <c r="E329">
        <f t="shared" si="14"/>
        <v>2006.125</v>
      </c>
      <c r="F329">
        <f t="shared" si="15"/>
        <v>-0.80999999999999994</v>
      </c>
      <c r="M329" s="11"/>
    </row>
    <row r="330" spans="1:13">
      <c r="A330">
        <v>2006</v>
      </c>
      <c r="B330">
        <v>3</v>
      </c>
      <c r="C330">
        <v>-0.56999999999999995</v>
      </c>
      <c r="E330">
        <f t="shared" si="14"/>
        <v>2006.2083333333333</v>
      </c>
      <c r="F330">
        <f t="shared" si="15"/>
        <v>-1.026</v>
      </c>
      <c r="M330" s="11"/>
    </row>
    <row r="331" spans="1:13">
      <c r="A331">
        <v>2006</v>
      </c>
      <c r="B331">
        <v>4</v>
      </c>
      <c r="C331">
        <v>1.5</v>
      </c>
      <c r="E331">
        <f t="shared" si="14"/>
        <v>2006.2916666666665</v>
      </c>
      <c r="F331">
        <f t="shared" si="15"/>
        <v>2.7</v>
      </c>
      <c r="M331" s="11"/>
    </row>
    <row r="332" spans="1:13">
      <c r="A332">
        <v>2006</v>
      </c>
      <c r="B332">
        <v>5</v>
      </c>
      <c r="C332">
        <v>0.2</v>
      </c>
      <c r="E332">
        <f t="shared" si="14"/>
        <v>2006.375</v>
      </c>
      <c r="F332">
        <f t="shared" si="15"/>
        <v>0.36</v>
      </c>
      <c r="M332" s="11"/>
    </row>
    <row r="333" spans="1:13">
      <c r="A333">
        <v>2006</v>
      </c>
      <c r="B333">
        <v>6</v>
      </c>
      <c r="C333">
        <v>0.19</v>
      </c>
      <c r="E333">
        <f t="shared" si="14"/>
        <v>2006.4583333333333</v>
      </c>
      <c r="F333">
        <f t="shared" si="15"/>
        <v>0.34199999999999997</v>
      </c>
      <c r="M333" s="11"/>
    </row>
    <row r="334" spans="1:13">
      <c r="A334">
        <v>2006</v>
      </c>
      <c r="B334">
        <v>7</v>
      </c>
      <c r="C334">
        <v>0.62</v>
      </c>
      <c r="E334">
        <f t="shared" si="14"/>
        <v>2006.5416666666665</v>
      </c>
      <c r="F334">
        <f t="shared" si="15"/>
        <v>1.1160000000000001</v>
      </c>
      <c r="M334" s="11"/>
    </row>
    <row r="335" spans="1:13">
      <c r="A335">
        <v>2006</v>
      </c>
      <c r="B335">
        <v>8</v>
      </c>
      <c r="C335">
        <v>0.03</v>
      </c>
      <c r="E335">
        <f t="shared" si="14"/>
        <v>2006.625</v>
      </c>
      <c r="F335">
        <f t="shared" si="15"/>
        <v>5.4000000000000006E-2</v>
      </c>
      <c r="M335" s="11"/>
    </row>
    <row r="336" spans="1:13">
      <c r="A336">
        <v>2006</v>
      </c>
      <c r="B336">
        <v>9</v>
      </c>
      <c r="C336">
        <v>-1.37</v>
      </c>
      <c r="E336">
        <f t="shared" si="14"/>
        <v>2006.7083333333333</v>
      </c>
      <c r="F336">
        <f t="shared" si="15"/>
        <v>-2.4660000000000002</v>
      </c>
      <c r="M336" s="11"/>
    </row>
    <row r="337" spans="1:13">
      <c r="A337">
        <v>2006</v>
      </c>
      <c r="B337">
        <v>10</v>
      </c>
      <c r="C337">
        <v>-0.82</v>
      </c>
      <c r="E337">
        <f t="shared" si="14"/>
        <v>2006.7916666666665</v>
      </c>
      <c r="F337">
        <f t="shared" si="15"/>
        <v>-1.476</v>
      </c>
      <c r="M337" s="11"/>
    </row>
    <row r="338" spans="1:13">
      <c r="A338">
        <v>2006</v>
      </c>
      <c r="B338">
        <v>11</v>
      </c>
      <c r="C338">
        <v>0.25</v>
      </c>
      <c r="E338">
        <f t="shared" si="14"/>
        <v>2006.875</v>
      </c>
      <c r="F338">
        <f t="shared" si="15"/>
        <v>0.45</v>
      </c>
      <c r="M338" s="11"/>
    </row>
    <row r="339" spans="1:13">
      <c r="A339">
        <v>2006</v>
      </c>
      <c r="B339">
        <v>12</v>
      </c>
      <c r="C339">
        <v>0.82</v>
      </c>
      <c r="E339">
        <f t="shared" si="14"/>
        <v>2006.9583333333333</v>
      </c>
      <c r="F339">
        <f t="shared" si="15"/>
        <v>1.476</v>
      </c>
      <c r="M339" s="11"/>
    </row>
    <row r="340" spans="1:13">
      <c r="A340">
        <v>2007</v>
      </c>
      <c r="B340">
        <v>1</v>
      </c>
      <c r="C340">
        <v>-0.03</v>
      </c>
      <c r="E340">
        <f t="shared" si="14"/>
        <v>2007.0416666666665</v>
      </c>
      <c r="F340">
        <f t="shared" si="15"/>
        <v>-5.4000000000000006E-2</v>
      </c>
      <c r="M340" s="11"/>
    </row>
    <row r="341" spans="1:13">
      <c r="A341">
        <v>2007</v>
      </c>
      <c r="B341">
        <v>2</v>
      </c>
      <c r="C341">
        <v>-0.85</v>
      </c>
      <c r="E341">
        <f t="shared" si="14"/>
        <v>2007.125</v>
      </c>
      <c r="F341">
        <f t="shared" si="15"/>
        <v>-1.5299999999999998</v>
      </c>
      <c r="M341" s="11"/>
    </row>
    <row r="342" spans="1:13">
      <c r="A342">
        <v>2007</v>
      </c>
      <c r="B342">
        <v>3</v>
      </c>
      <c r="C342">
        <v>1.75</v>
      </c>
      <c r="E342">
        <f t="shared" si="14"/>
        <v>2007.2083333333333</v>
      </c>
      <c r="F342">
        <f t="shared" si="15"/>
        <v>3.15</v>
      </c>
      <c r="M342" s="11"/>
    </row>
    <row r="343" spans="1:13">
      <c r="A343">
        <v>2007</v>
      </c>
      <c r="B343">
        <v>4</v>
      </c>
      <c r="C343">
        <v>-0.14000000000000001</v>
      </c>
      <c r="E343">
        <f t="shared" si="14"/>
        <v>2007.2916666666665</v>
      </c>
      <c r="F343">
        <f t="shared" si="15"/>
        <v>-0.25200000000000006</v>
      </c>
      <c r="M343" s="11"/>
    </row>
    <row r="344" spans="1:13">
      <c r="A344">
        <v>2007</v>
      </c>
      <c r="B344">
        <v>5</v>
      </c>
      <c r="C344">
        <v>0.39</v>
      </c>
      <c r="E344">
        <f t="shared" si="14"/>
        <v>2007.375</v>
      </c>
      <c r="F344">
        <f t="shared" si="15"/>
        <v>0.70200000000000007</v>
      </c>
      <c r="M344" s="11"/>
    </row>
    <row r="345" spans="1:13">
      <c r="A345">
        <v>2007</v>
      </c>
      <c r="B345">
        <v>6</v>
      </c>
      <c r="C345">
        <v>0.09</v>
      </c>
      <c r="E345">
        <f t="shared" si="14"/>
        <v>2007.4583333333333</v>
      </c>
      <c r="F345">
        <f t="shared" si="15"/>
        <v>0.16199999999999998</v>
      </c>
      <c r="M345" s="11"/>
    </row>
    <row r="346" spans="1:13">
      <c r="A346">
        <v>2007</v>
      </c>
      <c r="B346">
        <v>7</v>
      </c>
      <c r="C346">
        <v>0.22</v>
      </c>
      <c r="E346">
        <f t="shared" si="14"/>
        <v>2007.5416666666665</v>
      </c>
      <c r="F346">
        <f t="shared" si="15"/>
        <v>0.39600000000000002</v>
      </c>
      <c r="M346" s="11"/>
    </row>
    <row r="347" spans="1:13">
      <c r="A347">
        <v>2007</v>
      </c>
      <c r="B347">
        <v>8</v>
      </c>
      <c r="C347">
        <v>0.94</v>
      </c>
      <c r="E347">
        <f t="shared" si="14"/>
        <v>2007.625</v>
      </c>
      <c r="F347">
        <f t="shared" si="15"/>
        <v>1.6919999999999997</v>
      </c>
      <c r="M347" s="11"/>
    </row>
    <row r="348" spans="1:13">
      <c r="A348">
        <v>2007</v>
      </c>
      <c r="B348">
        <v>9</v>
      </c>
      <c r="C348">
        <v>0.21</v>
      </c>
      <c r="E348">
        <f t="shared" si="14"/>
        <v>2007.7083333333333</v>
      </c>
      <c r="F348">
        <f t="shared" si="15"/>
        <v>0.378</v>
      </c>
      <c r="M348" s="11"/>
    </row>
    <row r="349" spans="1:13">
      <c r="A349">
        <v>2007</v>
      </c>
      <c r="B349">
        <v>10</v>
      </c>
      <c r="C349">
        <v>1.1200000000000001</v>
      </c>
      <c r="E349">
        <f t="shared" si="14"/>
        <v>2007.7916666666665</v>
      </c>
      <c r="F349">
        <f t="shared" si="15"/>
        <v>2.0160000000000005</v>
      </c>
      <c r="M349" s="11"/>
    </row>
    <row r="350" spans="1:13">
      <c r="A350">
        <v>2007</v>
      </c>
      <c r="B350">
        <v>11</v>
      </c>
      <c r="C350">
        <v>0.31</v>
      </c>
      <c r="E350">
        <f t="shared" si="14"/>
        <v>2007.875</v>
      </c>
      <c r="F350">
        <f t="shared" si="15"/>
        <v>0.55800000000000005</v>
      </c>
      <c r="M350" s="11"/>
    </row>
    <row r="351" spans="1:13">
      <c r="A351">
        <v>2007</v>
      </c>
      <c r="B351">
        <v>12</v>
      </c>
      <c r="C351">
        <v>-0.09</v>
      </c>
      <c r="E351">
        <f t="shared" si="14"/>
        <v>2007.9583333333333</v>
      </c>
      <c r="F351">
        <f t="shared" si="15"/>
        <v>-0.16199999999999998</v>
      </c>
      <c r="M351" s="11"/>
    </row>
    <row r="352" spans="1:13">
      <c r="A352">
        <v>2008</v>
      </c>
      <c r="B352">
        <v>1</v>
      </c>
      <c r="C352">
        <v>-1.27</v>
      </c>
      <c r="E352">
        <f t="shared" si="14"/>
        <v>2008.0416666666665</v>
      </c>
      <c r="F352">
        <f t="shared" si="15"/>
        <v>-2.286</v>
      </c>
      <c r="M352" s="11"/>
    </row>
    <row r="353" spans="1:13">
      <c r="A353">
        <v>2008</v>
      </c>
      <c r="B353">
        <v>2</v>
      </c>
      <c r="C353">
        <v>-0.01</v>
      </c>
      <c r="E353">
        <f t="shared" si="14"/>
        <v>2008.125</v>
      </c>
      <c r="F353">
        <f t="shared" si="15"/>
        <v>-1.7999999999999999E-2</v>
      </c>
      <c r="M353" s="11"/>
    </row>
    <row r="354" spans="1:13">
      <c r="A354">
        <v>2008</v>
      </c>
      <c r="B354">
        <v>3</v>
      </c>
      <c r="C354">
        <v>-0.98</v>
      </c>
      <c r="E354">
        <f t="shared" si="14"/>
        <v>2008.2083333333333</v>
      </c>
      <c r="F354">
        <f t="shared" si="15"/>
        <v>-1.764</v>
      </c>
      <c r="M354" s="11"/>
    </row>
    <row r="355" spans="1:13">
      <c r="A355">
        <v>2008</v>
      </c>
      <c r="B355">
        <v>4</v>
      </c>
      <c r="C355">
        <v>-0.36</v>
      </c>
      <c r="E355">
        <f t="shared" si="14"/>
        <v>2008.2916666666665</v>
      </c>
      <c r="F355">
        <f t="shared" si="15"/>
        <v>-0.64799999999999991</v>
      </c>
      <c r="M355" s="11"/>
    </row>
    <row r="356" spans="1:13">
      <c r="A356">
        <v>2008</v>
      </c>
      <c r="B356">
        <v>5</v>
      </c>
      <c r="C356">
        <v>-0.39</v>
      </c>
      <c r="E356">
        <f t="shared" si="14"/>
        <v>2008.375</v>
      </c>
      <c r="F356">
        <f t="shared" si="15"/>
        <v>-0.70200000000000007</v>
      </c>
      <c r="M356" s="11"/>
    </row>
    <row r="357" spans="1:13">
      <c r="A357">
        <v>2008</v>
      </c>
      <c r="B357">
        <v>6</v>
      </c>
      <c r="C357">
        <v>-0.48</v>
      </c>
      <c r="E357">
        <f t="shared" si="14"/>
        <v>2008.4583333333333</v>
      </c>
      <c r="F357">
        <f t="shared" si="15"/>
        <v>-0.8640000000000001</v>
      </c>
      <c r="M357" s="11"/>
    </row>
    <row r="358" spans="1:13">
      <c r="A358">
        <v>2008</v>
      </c>
      <c r="B358">
        <v>7</v>
      </c>
      <c r="C358">
        <v>-0.11</v>
      </c>
      <c r="E358">
        <f t="shared" si="14"/>
        <v>2008.5416666666665</v>
      </c>
      <c r="F358">
        <f t="shared" si="15"/>
        <v>-0.19800000000000001</v>
      </c>
      <c r="M358" s="11"/>
    </row>
    <row r="359" spans="1:13">
      <c r="A359">
        <v>2008</v>
      </c>
      <c r="B359">
        <v>8</v>
      </c>
      <c r="C359">
        <v>-0.16</v>
      </c>
      <c r="E359">
        <f t="shared" si="14"/>
        <v>2008.625</v>
      </c>
      <c r="F359">
        <f t="shared" si="15"/>
        <v>-0.28799999999999998</v>
      </c>
      <c r="M359" s="11"/>
    </row>
    <row r="360" spans="1:13">
      <c r="A360">
        <v>2008</v>
      </c>
      <c r="B360">
        <v>9</v>
      </c>
      <c r="C360">
        <v>-0.47</v>
      </c>
      <c r="E360">
        <f t="shared" si="14"/>
        <v>2008.7083333333333</v>
      </c>
      <c r="F360">
        <f t="shared" si="15"/>
        <v>-0.84599999999999986</v>
      </c>
      <c r="M360" s="11"/>
    </row>
    <row r="361" spans="1:13">
      <c r="A361">
        <v>2008</v>
      </c>
      <c r="B361">
        <v>10</v>
      </c>
      <c r="C361">
        <v>-0.09</v>
      </c>
      <c r="E361">
        <f t="shared" si="14"/>
        <v>2008.7916666666665</v>
      </c>
      <c r="F361">
        <f t="shared" si="15"/>
        <v>-0.16199999999999998</v>
      </c>
      <c r="M361" s="11"/>
    </row>
    <row r="362" spans="1:13">
      <c r="A362">
        <v>2008</v>
      </c>
      <c r="B362">
        <v>11</v>
      </c>
      <c r="C362">
        <v>-0.02</v>
      </c>
      <c r="E362">
        <f t="shared" si="14"/>
        <v>2008.875</v>
      </c>
      <c r="F362">
        <f t="shared" si="15"/>
        <v>-3.5999999999999997E-2</v>
      </c>
      <c r="M362" s="11"/>
    </row>
    <row r="363" spans="1:13">
      <c r="A363">
        <v>2008</v>
      </c>
      <c r="B363">
        <v>12</v>
      </c>
      <c r="C363">
        <v>-0.39</v>
      </c>
      <c r="E363">
        <f t="shared" si="14"/>
        <v>2008.9583333333333</v>
      </c>
      <c r="F363">
        <f t="shared" si="15"/>
        <v>-0.70200000000000007</v>
      </c>
      <c r="M363" s="11"/>
    </row>
    <row r="364" spans="1:13">
      <c r="A364">
        <v>2009</v>
      </c>
      <c r="B364">
        <v>1</v>
      </c>
      <c r="C364">
        <v>0.21</v>
      </c>
      <c r="E364">
        <f t="shared" si="14"/>
        <v>2009.0416666666665</v>
      </c>
      <c r="F364">
        <f t="shared" si="15"/>
        <v>0.378</v>
      </c>
      <c r="M364" s="11"/>
    </row>
    <row r="365" spans="1:13">
      <c r="A365">
        <v>2009</v>
      </c>
      <c r="B365">
        <v>2</v>
      </c>
      <c r="C365">
        <v>0</v>
      </c>
      <c r="E365">
        <f t="shared" si="14"/>
        <v>2009.125</v>
      </c>
      <c r="F365">
        <f t="shared" si="15"/>
        <v>0</v>
      </c>
      <c r="M365" s="11"/>
    </row>
    <row r="366" spans="1:13">
      <c r="A366">
        <v>2009</v>
      </c>
      <c r="B366">
        <v>3</v>
      </c>
      <c r="C366">
        <v>0.19</v>
      </c>
      <c r="E366">
        <f t="shared" si="14"/>
        <v>2009.2083333333333</v>
      </c>
      <c r="F366">
        <f t="shared" si="15"/>
        <v>0.34199999999999997</v>
      </c>
      <c r="M366" s="11"/>
    </row>
    <row r="367" spans="1:13">
      <c r="A367">
        <v>2009</v>
      </c>
      <c r="B367">
        <v>4</v>
      </c>
      <c r="C367">
        <v>-0.48</v>
      </c>
      <c r="E367">
        <f t="shared" si="14"/>
        <v>2009.2916666666665</v>
      </c>
      <c r="F367">
        <f t="shared" si="15"/>
        <v>-0.8640000000000001</v>
      </c>
      <c r="M367" s="11"/>
    </row>
    <row r="368" spans="1:13">
      <c r="A368">
        <v>2009</v>
      </c>
      <c r="B368">
        <v>5</v>
      </c>
      <c r="C368">
        <v>0.18</v>
      </c>
      <c r="E368">
        <f t="shared" si="14"/>
        <v>2009.375</v>
      </c>
      <c r="F368">
        <f t="shared" si="15"/>
        <v>0.32399999999999995</v>
      </c>
      <c r="M368" s="11"/>
    </row>
    <row r="369" spans="1:13">
      <c r="A369">
        <v>2009</v>
      </c>
      <c r="B369">
        <v>6</v>
      </c>
      <c r="C369">
        <v>-0.57999999999999996</v>
      </c>
      <c r="E369">
        <f t="shared" si="14"/>
        <v>2009.4583333333333</v>
      </c>
      <c r="F369">
        <f t="shared" si="15"/>
        <v>-1.044</v>
      </c>
      <c r="M369" s="11"/>
    </row>
    <row r="370" spans="1:13">
      <c r="A370">
        <v>2009</v>
      </c>
      <c r="B370">
        <v>7</v>
      </c>
      <c r="C370">
        <v>-1.1100000000000001</v>
      </c>
      <c r="E370">
        <f t="shared" si="14"/>
        <v>2009.5416666666665</v>
      </c>
      <c r="F370">
        <f t="shared" si="15"/>
        <v>-1.998</v>
      </c>
      <c r="M370" s="11"/>
    </row>
    <row r="371" spans="1:13">
      <c r="A371">
        <v>2009</v>
      </c>
      <c r="B371">
        <v>8</v>
      </c>
      <c r="C371">
        <v>-0.47</v>
      </c>
      <c r="E371">
        <f t="shared" si="14"/>
        <v>2009.625</v>
      </c>
      <c r="F371">
        <f t="shared" si="15"/>
        <v>-0.84599999999999986</v>
      </c>
      <c r="M371" s="11"/>
    </row>
    <row r="372" spans="1:13">
      <c r="A372">
        <v>2009</v>
      </c>
      <c r="B372">
        <v>9</v>
      </c>
      <c r="C372">
        <v>-0.03</v>
      </c>
      <c r="E372">
        <f t="shared" si="14"/>
        <v>2009.7083333333333</v>
      </c>
      <c r="F372">
        <f t="shared" si="15"/>
        <v>-5.4000000000000006E-2</v>
      </c>
      <c r="M372" s="11"/>
    </row>
    <row r="373" spans="1:13">
      <c r="A373">
        <v>2009</v>
      </c>
      <c r="B373">
        <v>10</v>
      </c>
      <c r="C373">
        <v>-1.23</v>
      </c>
      <c r="E373">
        <f t="shared" si="14"/>
        <v>2009.7916666666665</v>
      </c>
      <c r="F373">
        <f t="shared" si="15"/>
        <v>-2.214</v>
      </c>
      <c r="M373" s="11"/>
    </row>
    <row r="374" spans="1:13">
      <c r="A374">
        <v>2009</v>
      </c>
      <c r="B374">
        <v>11</v>
      </c>
      <c r="C374">
        <v>0.83</v>
      </c>
      <c r="E374">
        <f t="shared" si="14"/>
        <v>2009.875</v>
      </c>
      <c r="F374">
        <f t="shared" si="15"/>
        <v>1.494</v>
      </c>
      <c r="M374" s="11"/>
    </row>
    <row r="375" spans="1:13">
      <c r="A375">
        <v>2009</v>
      </c>
      <c r="B375">
        <v>12</v>
      </c>
      <c r="C375">
        <v>-1.86</v>
      </c>
      <c r="E375">
        <f t="shared" si="14"/>
        <v>2009.9583333333333</v>
      </c>
      <c r="F375">
        <f t="shared" si="15"/>
        <v>-3.3480000000000003</v>
      </c>
      <c r="M375" s="11"/>
    </row>
    <row r="376" spans="1:13">
      <c r="A376">
        <v>2010</v>
      </c>
      <c r="B376">
        <v>1</v>
      </c>
      <c r="C376">
        <v>-0.52</v>
      </c>
      <c r="E376">
        <f t="shared" si="14"/>
        <v>2010.0416666666665</v>
      </c>
      <c r="F376">
        <f t="shared" si="15"/>
        <v>-0.93599999999999994</v>
      </c>
      <c r="M376" s="11"/>
    </row>
    <row r="377" spans="1:13">
      <c r="A377">
        <v>2010</v>
      </c>
      <c r="B377">
        <v>2</v>
      </c>
      <c r="C377">
        <v>-2.16</v>
      </c>
      <c r="E377">
        <f t="shared" si="14"/>
        <v>2010.125</v>
      </c>
      <c r="F377">
        <f t="shared" si="15"/>
        <v>-3.8880000000000003</v>
      </c>
      <c r="M377" s="11"/>
    </row>
    <row r="378" spans="1:13">
      <c r="A378">
        <v>2010</v>
      </c>
      <c r="B378">
        <v>3</v>
      </c>
      <c r="C378">
        <v>-0.24</v>
      </c>
      <c r="E378">
        <f t="shared" si="14"/>
        <v>2010.2083333333333</v>
      </c>
      <c r="F378">
        <f t="shared" si="15"/>
        <v>-0.43200000000000005</v>
      </c>
    </row>
    <row r="379" spans="1:13">
      <c r="A379">
        <v>2010</v>
      </c>
      <c r="B379">
        <v>4</v>
      </c>
      <c r="C379">
        <v>0.18</v>
      </c>
      <c r="E379">
        <f t="shared" si="14"/>
        <v>2010.2916666666665</v>
      </c>
      <c r="F379">
        <f t="shared" si="15"/>
        <v>0.32399999999999995</v>
      </c>
    </row>
    <row r="380" spans="1:13">
      <c r="A380">
        <v>2010</v>
      </c>
      <c r="B380">
        <v>5</v>
      </c>
      <c r="C380">
        <v>-0.52</v>
      </c>
      <c r="E380">
        <f t="shared" si="14"/>
        <v>2010.375</v>
      </c>
      <c r="F380">
        <f t="shared" si="15"/>
        <v>-0.93599999999999994</v>
      </c>
    </row>
    <row r="381" spans="1:13">
      <c r="A381">
        <v>2010</v>
      </c>
      <c r="B381">
        <v>6</v>
      </c>
      <c r="C381">
        <v>0.56999999999999995</v>
      </c>
      <c r="E381">
        <f t="shared" si="14"/>
        <v>2010.4583333333333</v>
      </c>
      <c r="F381">
        <f t="shared" si="15"/>
        <v>1.026</v>
      </c>
    </row>
    <row r="382" spans="1:13">
      <c r="A382">
        <v>2010</v>
      </c>
      <c r="B382">
        <v>7</v>
      </c>
      <c r="C382">
        <v>0.49</v>
      </c>
      <c r="E382">
        <f t="shared" si="14"/>
        <v>2010.5416666666665</v>
      </c>
      <c r="F382">
        <f t="shared" si="15"/>
        <v>0.88200000000000001</v>
      </c>
    </row>
    <row r="383" spans="1:13">
      <c r="A383">
        <v>2010</v>
      </c>
      <c r="B383">
        <v>8</v>
      </c>
      <c r="C383">
        <v>0.85</v>
      </c>
      <c r="E383">
        <f t="shared" si="14"/>
        <v>2010.625</v>
      </c>
      <c r="F383">
        <f t="shared" si="15"/>
        <v>1.5299999999999998</v>
      </c>
    </row>
    <row r="384" spans="1:13">
      <c r="A384">
        <v>2010</v>
      </c>
      <c r="B384">
        <v>9</v>
      </c>
      <c r="C384">
        <v>0.51</v>
      </c>
      <c r="E384">
        <f t="shared" si="14"/>
        <v>2010.7083333333333</v>
      </c>
      <c r="F384">
        <f t="shared" si="15"/>
        <v>0.91799999999999993</v>
      </c>
    </row>
    <row r="385" spans="1:6">
      <c r="A385">
        <v>2010</v>
      </c>
      <c r="B385">
        <v>10</v>
      </c>
      <c r="C385">
        <v>0.1</v>
      </c>
      <c r="E385">
        <f t="shared" si="14"/>
        <v>2010.7916666666665</v>
      </c>
      <c r="F385">
        <f t="shared" si="15"/>
        <v>0.18</v>
      </c>
    </row>
    <row r="386" spans="1:6">
      <c r="A386">
        <v>2010</v>
      </c>
      <c r="B386">
        <v>11</v>
      </c>
      <c r="C386">
        <v>-0.15</v>
      </c>
      <c r="E386">
        <f t="shared" si="14"/>
        <v>2010.875</v>
      </c>
      <c r="F386">
        <f t="shared" si="15"/>
        <v>-0.26999999999999996</v>
      </c>
    </row>
    <row r="387" spans="1:6">
      <c r="A387">
        <v>2010</v>
      </c>
      <c r="B387">
        <v>12</v>
      </c>
      <c r="C387">
        <v>-0.76</v>
      </c>
      <c r="E387">
        <f t="shared" si="14"/>
        <v>2010.9583333333333</v>
      </c>
      <c r="F387">
        <f t="shared" si="15"/>
        <v>-1.3679999999999999</v>
      </c>
    </row>
    <row r="388" spans="1:6">
      <c r="A388">
        <v>2011</v>
      </c>
      <c r="B388">
        <v>1</v>
      </c>
      <c r="C388">
        <v>-0.99</v>
      </c>
      <c r="E388">
        <f t="shared" si="14"/>
        <v>2011.0416666666665</v>
      </c>
      <c r="F388">
        <f t="shared" si="15"/>
        <v>-1.782</v>
      </c>
    </row>
    <row r="389" spans="1:6">
      <c r="A389">
        <v>2011</v>
      </c>
      <c r="B389">
        <v>2</v>
      </c>
      <c r="C389">
        <v>-0.31</v>
      </c>
      <c r="E389">
        <f t="shared" ref="E389:E452" si="16">A389+B389/12-1/24</f>
        <v>2011.125</v>
      </c>
      <c r="F389">
        <f t="shared" ref="F389:F452" si="17">C389*9/5</f>
        <v>-0.55800000000000005</v>
      </c>
    </row>
    <row r="390" spans="1:6">
      <c r="A390">
        <v>2011</v>
      </c>
      <c r="B390">
        <v>3</v>
      </c>
      <c r="C390">
        <v>-0.21</v>
      </c>
      <c r="E390">
        <f t="shared" si="16"/>
        <v>2011.2083333333333</v>
      </c>
      <c r="F390">
        <f t="shared" si="17"/>
        <v>-0.378</v>
      </c>
    </row>
    <row r="391" spans="1:6">
      <c r="A391">
        <v>2011</v>
      </c>
      <c r="B391">
        <v>4</v>
      </c>
      <c r="C391">
        <v>7.0000000000000007E-2</v>
      </c>
      <c r="E391">
        <f t="shared" si="16"/>
        <v>2011.2916666666665</v>
      </c>
      <c r="F391">
        <f t="shared" si="17"/>
        <v>0.12600000000000003</v>
      </c>
    </row>
    <row r="392" spans="1:6">
      <c r="A392">
        <v>2011</v>
      </c>
      <c r="B392">
        <v>5</v>
      </c>
      <c r="C392">
        <v>-0.7</v>
      </c>
      <c r="E392">
        <f t="shared" si="16"/>
        <v>2011.375</v>
      </c>
      <c r="F392">
        <f t="shared" si="17"/>
        <v>-1.26</v>
      </c>
    </row>
    <row r="393" spans="1:6">
      <c r="A393">
        <v>2011</v>
      </c>
      <c r="B393">
        <v>6</v>
      </c>
      <c r="C393">
        <v>-0.12</v>
      </c>
      <c r="E393">
        <f t="shared" si="16"/>
        <v>2011.4583333333333</v>
      </c>
      <c r="F393">
        <f t="shared" si="17"/>
        <v>-0.21600000000000003</v>
      </c>
    </row>
    <row r="394" spans="1:6">
      <c r="A394">
        <v>2011</v>
      </c>
      <c r="B394">
        <v>7</v>
      </c>
      <c r="C394">
        <v>0.92</v>
      </c>
      <c r="E394">
        <f t="shared" si="16"/>
        <v>2011.5416666666665</v>
      </c>
      <c r="F394">
        <f t="shared" si="17"/>
        <v>1.6560000000000001</v>
      </c>
    </row>
    <row r="395" spans="1:6">
      <c r="A395">
        <v>2011</v>
      </c>
      <c r="B395">
        <v>8</v>
      </c>
      <c r="C395">
        <v>0.73</v>
      </c>
      <c r="E395">
        <f t="shared" si="16"/>
        <v>2011.625</v>
      </c>
      <c r="F395">
        <f t="shared" si="17"/>
        <v>1.3140000000000001</v>
      </c>
    </row>
    <row r="396" spans="1:6">
      <c r="A396">
        <v>2011</v>
      </c>
      <c r="B396">
        <v>9</v>
      </c>
      <c r="C396">
        <v>-0.37</v>
      </c>
      <c r="E396">
        <f t="shared" si="16"/>
        <v>2011.7083333333333</v>
      </c>
      <c r="F396">
        <f t="shared" si="17"/>
        <v>-0.66600000000000004</v>
      </c>
    </row>
    <row r="397" spans="1:6">
      <c r="A397">
        <v>2011</v>
      </c>
      <c r="B397">
        <v>10</v>
      </c>
      <c r="C397">
        <v>-0.28000000000000003</v>
      </c>
      <c r="E397">
        <f t="shared" si="16"/>
        <v>2011.7916666666665</v>
      </c>
      <c r="F397">
        <f t="shared" si="17"/>
        <v>-0.50400000000000011</v>
      </c>
    </row>
    <row r="398" spans="1:6">
      <c r="A398">
        <v>2011</v>
      </c>
      <c r="B398">
        <v>11</v>
      </c>
      <c r="C398">
        <v>-7.0000000000000007E-2</v>
      </c>
      <c r="E398">
        <f t="shared" si="16"/>
        <v>2011.875</v>
      </c>
      <c r="F398">
        <f t="shared" si="17"/>
        <v>-0.12600000000000003</v>
      </c>
    </row>
    <row r="399" spans="1:6">
      <c r="A399">
        <v>2011</v>
      </c>
      <c r="B399">
        <v>12</v>
      </c>
      <c r="C399">
        <v>0.24</v>
      </c>
      <c r="E399">
        <f t="shared" si="16"/>
        <v>2011.9583333333333</v>
      </c>
      <c r="F399">
        <f t="shared" si="17"/>
        <v>0.43200000000000005</v>
      </c>
    </row>
    <row r="400" spans="1:6">
      <c r="A400">
        <v>2012</v>
      </c>
      <c r="B400">
        <v>1</v>
      </c>
      <c r="C400">
        <v>0.81</v>
      </c>
      <c r="E400">
        <f t="shared" si="16"/>
        <v>2012.0416666666665</v>
      </c>
      <c r="F400">
        <f t="shared" si="17"/>
        <v>1.4580000000000002</v>
      </c>
    </row>
    <row r="401" spans="1:6">
      <c r="A401">
        <v>2012</v>
      </c>
      <c r="B401">
        <v>2</v>
      </c>
      <c r="C401">
        <v>0.17</v>
      </c>
      <c r="E401">
        <f t="shared" si="16"/>
        <v>2012.125</v>
      </c>
      <c r="F401">
        <f t="shared" si="17"/>
        <v>0.30599999999999999</v>
      </c>
    </row>
    <row r="402" spans="1:6">
      <c r="A402">
        <v>2012</v>
      </c>
      <c r="B402">
        <v>3</v>
      </c>
      <c r="C402">
        <v>2.2400000000000002</v>
      </c>
      <c r="E402">
        <f t="shared" si="16"/>
        <v>2012.2083333333333</v>
      </c>
      <c r="F402">
        <f t="shared" si="17"/>
        <v>4.0320000000000009</v>
      </c>
    </row>
    <row r="403" spans="1:6">
      <c r="A403">
        <v>2012</v>
      </c>
      <c r="B403">
        <v>4</v>
      </c>
      <c r="C403">
        <v>1.1100000000000001</v>
      </c>
      <c r="E403">
        <f t="shared" si="16"/>
        <v>2012.2916666666665</v>
      </c>
      <c r="F403">
        <f t="shared" si="17"/>
        <v>1.998</v>
      </c>
    </row>
    <row r="404" spans="1:6">
      <c r="A404">
        <v>2012</v>
      </c>
      <c r="B404">
        <v>5</v>
      </c>
      <c r="C404">
        <v>0.81</v>
      </c>
      <c r="E404">
        <f t="shared" si="16"/>
        <v>2012.375</v>
      </c>
      <c r="F404">
        <f t="shared" si="17"/>
        <v>1.4580000000000002</v>
      </c>
    </row>
    <row r="405" spans="1:6">
      <c r="A405">
        <v>2012</v>
      </c>
      <c r="B405">
        <v>6</v>
      </c>
      <c r="C405">
        <v>0.57999999999999996</v>
      </c>
      <c r="E405">
        <f t="shared" si="16"/>
        <v>2012.4583333333333</v>
      </c>
      <c r="F405">
        <f t="shared" si="17"/>
        <v>1.044</v>
      </c>
    </row>
    <row r="406" spans="1:6">
      <c r="A406">
        <v>2012</v>
      </c>
      <c r="B406">
        <v>7</v>
      </c>
      <c r="C406">
        <v>0.54</v>
      </c>
      <c r="E406">
        <f t="shared" si="16"/>
        <v>2012.5416666666665</v>
      </c>
      <c r="F406">
        <f t="shared" si="17"/>
        <v>0.97200000000000009</v>
      </c>
    </row>
    <row r="407" spans="1:6">
      <c r="A407">
        <v>2012</v>
      </c>
      <c r="B407">
        <v>8</v>
      </c>
      <c r="C407">
        <v>0.13</v>
      </c>
      <c r="E407">
        <f t="shared" si="16"/>
        <v>2012.625</v>
      </c>
      <c r="F407">
        <f t="shared" si="17"/>
        <v>0.23399999999999999</v>
      </c>
    </row>
    <row r="408" spans="1:6">
      <c r="A408">
        <v>2012</v>
      </c>
      <c r="B408">
        <v>9</v>
      </c>
      <c r="C408">
        <v>-0.31</v>
      </c>
      <c r="E408">
        <f t="shared" si="16"/>
        <v>2012.7083333333333</v>
      </c>
      <c r="F408">
        <f t="shared" si="17"/>
        <v>-0.55800000000000005</v>
      </c>
    </row>
    <row r="409" spans="1:6">
      <c r="A409">
        <v>2012</v>
      </c>
      <c r="B409">
        <v>10</v>
      </c>
      <c r="C409">
        <v>-0.61</v>
      </c>
      <c r="E409">
        <f t="shared" si="16"/>
        <v>2012.7916666666665</v>
      </c>
      <c r="F409">
        <f t="shared" si="17"/>
        <v>-1.0980000000000001</v>
      </c>
    </row>
    <row r="410" spans="1:6">
      <c r="A410">
        <v>2012</v>
      </c>
      <c r="B410">
        <v>11</v>
      </c>
      <c r="C410">
        <v>-0.17</v>
      </c>
      <c r="E410">
        <f t="shared" si="16"/>
        <v>2012.875</v>
      </c>
      <c r="F410">
        <f t="shared" si="17"/>
        <v>-0.30599999999999999</v>
      </c>
    </row>
    <row r="411" spans="1:6">
      <c r="A411">
        <v>2012</v>
      </c>
      <c r="B411">
        <v>12</v>
      </c>
      <c r="C411">
        <v>-0.11</v>
      </c>
      <c r="E411">
        <f t="shared" si="16"/>
        <v>2012.9583333333333</v>
      </c>
      <c r="F411">
        <f t="shared" si="17"/>
        <v>-0.19800000000000001</v>
      </c>
    </row>
    <row r="412" spans="1:6">
      <c r="A412">
        <v>2013</v>
      </c>
      <c r="B412">
        <v>1</v>
      </c>
      <c r="C412">
        <v>0.67</v>
      </c>
      <c r="E412">
        <f t="shared" si="16"/>
        <v>2013.0416666666665</v>
      </c>
      <c r="F412">
        <f t="shared" si="17"/>
        <v>1.206</v>
      </c>
    </row>
    <row r="413" spans="1:6">
      <c r="A413">
        <v>2013</v>
      </c>
      <c r="B413">
        <v>2</v>
      </c>
      <c r="C413">
        <v>-0.99</v>
      </c>
      <c r="E413">
        <f t="shared" si="16"/>
        <v>2013.125</v>
      </c>
      <c r="F413">
        <f t="shared" si="17"/>
        <v>-1.782</v>
      </c>
    </row>
    <row r="414" spans="1:6">
      <c r="A414">
        <v>2013</v>
      </c>
      <c r="B414">
        <v>3</v>
      </c>
      <c r="C414">
        <v>-1.17</v>
      </c>
      <c r="E414">
        <f t="shared" si="16"/>
        <v>2013.2083333333333</v>
      </c>
      <c r="F414">
        <f t="shared" si="17"/>
        <v>-2.1059999999999999</v>
      </c>
    </row>
    <row r="415" spans="1:6">
      <c r="A415">
        <v>2013</v>
      </c>
      <c r="B415">
        <v>4</v>
      </c>
      <c r="C415">
        <v>-0.55000000000000004</v>
      </c>
      <c r="E415">
        <f t="shared" si="16"/>
        <v>2013.2916666666665</v>
      </c>
      <c r="F415">
        <f t="shared" si="17"/>
        <v>-0.99</v>
      </c>
    </row>
    <row r="416" spans="1:6">
      <c r="A416">
        <v>2013</v>
      </c>
      <c r="B416">
        <v>5</v>
      </c>
      <c r="C416">
        <v>-0.3</v>
      </c>
      <c r="E416">
        <f t="shared" si="16"/>
        <v>2013.375</v>
      </c>
      <c r="F416">
        <f t="shared" si="17"/>
        <v>-0.53999999999999992</v>
      </c>
    </row>
    <row r="417" spans="1:6">
      <c r="A417">
        <v>2013</v>
      </c>
      <c r="B417">
        <v>6</v>
      </c>
      <c r="C417">
        <v>0.22</v>
      </c>
      <c r="E417">
        <f t="shared" si="16"/>
        <v>2013.4583333333333</v>
      </c>
      <c r="F417">
        <f t="shared" si="17"/>
        <v>0.39600000000000002</v>
      </c>
    </row>
    <row r="418" spans="1:6">
      <c r="A418">
        <v>2013</v>
      </c>
      <c r="B418">
        <v>7</v>
      </c>
      <c r="C418">
        <v>-0.27</v>
      </c>
      <c r="E418">
        <f t="shared" si="16"/>
        <v>2013.5416666666665</v>
      </c>
      <c r="F418">
        <f t="shared" si="17"/>
        <v>-0.48600000000000004</v>
      </c>
    </row>
    <row r="419" spans="1:6">
      <c r="A419">
        <v>2013</v>
      </c>
      <c r="B419">
        <v>8</v>
      </c>
      <c r="C419">
        <v>-0.25</v>
      </c>
      <c r="E419">
        <f t="shared" si="16"/>
        <v>2013.625</v>
      </c>
      <c r="F419">
        <f t="shared" si="17"/>
        <v>-0.45</v>
      </c>
    </row>
    <row r="420" spans="1:6">
      <c r="A420">
        <v>2013</v>
      </c>
      <c r="B420">
        <v>9</v>
      </c>
      <c r="C420">
        <v>0.61</v>
      </c>
      <c r="E420">
        <f t="shared" si="16"/>
        <v>2013.7083333333333</v>
      </c>
      <c r="F420">
        <f t="shared" si="17"/>
        <v>1.0980000000000001</v>
      </c>
    </row>
    <row r="421" spans="1:6">
      <c r="A421">
        <v>2013</v>
      </c>
      <c r="B421">
        <v>10</v>
      </c>
      <c r="C421">
        <v>-0.59</v>
      </c>
      <c r="E421">
        <f t="shared" si="16"/>
        <v>2013.7916666666665</v>
      </c>
      <c r="F421">
        <f t="shared" si="17"/>
        <v>-1.0619999999999998</v>
      </c>
    </row>
    <row r="422" spans="1:6">
      <c r="A422">
        <v>2013</v>
      </c>
      <c r="B422">
        <v>11</v>
      </c>
      <c r="C422">
        <v>-0.18</v>
      </c>
      <c r="E422">
        <f t="shared" si="16"/>
        <v>2013.875</v>
      </c>
      <c r="F422">
        <f t="shared" si="17"/>
        <v>-0.32399999999999995</v>
      </c>
    </row>
    <row r="423" spans="1:6">
      <c r="A423">
        <v>2013</v>
      </c>
      <c r="B423">
        <v>12</v>
      </c>
      <c r="C423">
        <v>-0.68</v>
      </c>
      <c r="E423">
        <f t="shared" si="16"/>
        <v>2013.9583333333333</v>
      </c>
      <c r="F423">
        <f t="shared" si="17"/>
        <v>-1.224</v>
      </c>
    </row>
    <row r="424" spans="1:6">
      <c r="A424">
        <v>2014</v>
      </c>
      <c r="B424">
        <v>1</v>
      </c>
      <c r="C424">
        <v>-0.56000000000000005</v>
      </c>
      <c r="E424">
        <f t="shared" si="16"/>
        <v>2014.0416666666665</v>
      </c>
      <c r="F424">
        <f t="shared" si="17"/>
        <v>-1.0080000000000002</v>
      </c>
    </row>
    <row r="425" spans="1:6">
      <c r="A425">
        <v>2014</v>
      </c>
      <c r="B425">
        <v>2</v>
      </c>
      <c r="C425">
        <v>-0.75</v>
      </c>
      <c r="E425">
        <f t="shared" si="16"/>
        <v>2014.125</v>
      </c>
      <c r="F425">
        <f t="shared" si="17"/>
        <v>-1.35</v>
      </c>
    </row>
    <row r="426" spans="1:6" ht="15" customHeight="1">
      <c r="A426">
        <v>2014</v>
      </c>
      <c r="B426">
        <v>3</v>
      </c>
      <c r="C426">
        <v>-0.52</v>
      </c>
      <c r="E426">
        <f t="shared" si="16"/>
        <v>2014.2083333333333</v>
      </c>
      <c r="F426">
        <f t="shared" si="17"/>
        <v>-0.93599999999999994</v>
      </c>
    </row>
    <row r="427" spans="1:6" ht="15" customHeight="1">
      <c r="A427">
        <v>2014</v>
      </c>
      <c r="B427">
        <v>4</v>
      </c>
      <c r="C427">
        <v>0.01</v>
      </c>
      <c r="E427">
        <f t="shared" si="16"/>
        <v>2014.2916666666665</v>
      </c>
      <c r="F427">
        <f t="shared" si="17"/>
        <v>1.7999999999999999E-2</v>
      </c>
    </row>
    <row r="428" spans="1:6" ht="15" customHeight="1">
      <c r="A428">
        <v>2014</v>
      </c>
      <c r="B428">
        <v>5</v>
      </c>
      <c r="C428">
        <v>-0.21</v>
      </c>
      <c r="E428">
        <f t="shared" si="16"/>
        <v>2014.375</v>
      </c>
      <c r="F428">
        <f t="shared" si="17"/>
        <v>-0.378</v>
      </c>
    </row>
    <row r="429" spans="1:6" ht="15" customHeight="1">
      <c r="A429">
        <v>2014</v>
      </c>
      <c r="B429">
        <v>6</v>
      </c>
      <c r="C429">
        <v>-0.3</v>
      </c>
      <c r="E429">
        <f t="shared" si="16"/>
        <v>2014.4583333333333</v>
      </c>
      <c r="F429">
        <f t="shared" si="17"/>
        <v>-0.53999999999999992</v>
      </c>
    </row>
    <row r="430" spans="1:6" ht="15" customHeight="1">
      <c r="A430">
        <v>2014</v>
      </c>
      <c r="B430">
        <v>7</v>
      </c>
      <c r="C430">
        <v>-0.49</v>
      </c>
      <c r="E430">
        <f t="shared" si="16"/>
        <v>2014.5416666666665</v>
      </c>
      <c r="F430">
        <f t="shared" si="17"/>
        <v>-0.88200000000000001</v>
      </c>
    </row>
    <row r="431" spans="1:6" ht="15" customHeight="1">
      <c r="A431">
        <v>2014</v>
      </c>
      <c r="B431">
        <v>8</v>
      </c>
      <c r="C431">
        <v>-0.53</v>
      </c>
      <c r="E431">
        <f t="shared" si="16"/>
        <v>2014.625</v>
      </c>
      <c r="F431">
        <f t="shared" si="17"/>
        <v>-0.95400000000000007</v>
      </c>
    </row>
    <row r="432" spans="1:6" ht="15" customHeight="1">
      <c r="A432">
        <v>2014</v>
      </c>
      <c r="B432">
        <v>9</v>
      </c>
      <c r="C432">
        <v>0.17</v>
      </c>
      <c r="E432">
        <f t="shared" si="16"/>
        <v>2014.7083333333333</v>
      </c>
      <c r="F432">
        <f t="shared" si="17"/>
        <v>0.30599999999999999</v>
      </c>
    </row>
    <row r="433" spans="1:6" ht="15" customHeight="1">
      <c r="A433">
        <v>2014</v>
      </c>
      <c r="B433">
        <v>10</v>
      </c>
      <c r="C433">
        <v>0.83</v>
      </c>
      <c r="E433">
        <f t="shared" si="16"/>
        <v>2014.7916666666665</v>
      </c>
      <c r="F433">
        <f t="shared" si="17"/>
        <v>1.494</v>
      </c>
    </row>
    <row r="434" spans="1:6" ht="15" customHeight="1">
      <c r="A434">
        <v>2014</v>
      </c>
      <c r="B434">
        <v>11</v>
      </c>
      <c r="C434">
        <v>-1.08</v>
      </c>
      <c r="E434">
        <f t="shared" si="16"/>
        <v>2014.875</v>
      </c>
      <c r="F434">
        <f t="shared" si="17"/>
        <v>-1.9440000000000002</v>
      </c>
    </row>
    <row r="435" spans="1:6" ht="15" customHeight="1">
      <c r="A435">
        <v>2014</v>
      </c>
      <c r="B435">
        <v>12</v>
      </c>
      <c r="C435">
        <v>0.67</v>
      </c>
      <c r="E435">
        <f t="shared" si="16"/>
        <v>2014.9583333333333</v>
      </c>
      <c r="F435">
        <f t="shared" si="17"/>
        <v>1.206</v>
      </c>
    </row>
    <row r="436" spans="1:6" ht="15" customHeight="1">
      <c r="A436">
        <v>2015</v>
      </c>
      <c r="B436">
        <v>1</v>
      </c>
      <c r="C436">
        <v>0.95</v>
      </c>
      <c r="E436">
        <f t="shared" si="16"/>
        <v>2015.0416666666665</v>
      </c>
      <c r="F436">
        <f t="shared" si="17"/>
        <v>1.7099999999999997</v>
      </c>
    </row>
    <row r="437" spans="1:6" ht="15" customHeight="1">
      <c r="A437">
        <v>2015</v>
      </c>
      <c r="B437">
        <v>2</v>
      </c>
      <c r="C437">
        <v>0.22</v>
      </c>
      <c r="E437">
        <f t="shared" si="16"/>
        <v>2015.125</v>
      </c>
      <c r="F437">
        <f t="shared" si="17"/>
        <v>0.39600000000000002</v>
      </c>
    </row>
    <row r="438" spans="1:6" ht="15" customHeight="1">
      <c r="A438">
        <v>2015</v>
      </c>
      <c r="B438">
        <v>3</v>
      </c>
      <c r="C438">
        <v>1.57</v>
      </c>
      <c r="E438">
        <f t="shared" si="16"/>
        <v>2015.2083333333333</v>
      </c>
      <c r="F438">
        <f t="shared" si="17"/>
        <v>2.8260000000000001</v>
      </c>
    </row>
    <row r="439" spans="1:6">
      <c r="A439">
        <v>2015</v>
      </c>
      <c r="B439">
        <v>4</v>
      </c>
      <c r="C439">
        <v>0.22</v>
      </c>
      <c r="E439">
        <f t="shared" si="16"/>
        <v>2015.2916666666665</v>
      </c>
      <c r="F439">
        <f t="shared" si="17"/>
        <v>0.39600000000000002</v>
      </c>
    </row>
    <row r="440" spans="1:6">
      <c r="A440">
        <v>2015</v>
      </c>
      <c r="B440">
        <v>5</v>
      </c>
      <c r="C440">
        <v>-0.38</v>
      </c>
      <c r="E440">
        <f t="shared" si="16"/>
        <v>2015.375</v>
      </c>
      <c r="F440">
        <f t="shared" si="17"/>
        <v>-0.68399999999999994</v>
      </c>
    </row>
    <row r="441" spans="1:6">
      <c r="A441">
        <v>2015</v>
      </c>
      <c r="B441">
        <v>6</v>
      </c>
      <c r="C441">
        <v>0.87</v>
      </c>
      <c r="E441">
        <f t="shared" si="16"/>
        <v>2015.4583333333333</v>
      </c>
      <c r="F441">
        <f t="shared" si="17"/>
        <v>1.5660000000000001</v>
      </c>
    </row>
    <row r="442" spans="1:6">
      <c r="A442">
        <v>2015</v>
      </c>
      <c r="B442">
        <v>7</v>
      </c>
      <c r="C442">
        <v>-0.17</v>
      </c>
      <c r="E442">
        <f t="shared" si="16"/>
        <v>2015.5416666666665</v>
      </c>
      <c r="F442">
        <f t="shared" si="17"/>
        <v>-0.30599999999999999</v>
      </c>
    </row>
    <row r="443" spans="1:6">
      <c r="A443">
        <v>2015</v>
      </c>
      <c r="B443">
        <v>8</v>
      </c>
      <c r="C443">
        <v>-0.15</v>
      </c>
      <c r="E443">
        <f t="shared" si="16"/>
        <v>2015.625</v>
      </c>
      <c r="F443">
        <f t="shared" si="17"/>
        <v>-0.26999999999999996</v>
      </c>
    </row>
    <row r="444" spans="1:6">
      <c r="A444">
        <v>2015</v>
      </c>
      <c r="B444">
        <v>9</v>
      </c>
      <c r="C444">
        <v>0.57999999999999996</v>
      </c>
      <c r="E444">
        <f t="shared" si="16"/>
        <v>2015.7083333333333</v>
      </c>
      <c r="F444">
        <f t="shared" si="17"/>
        <v>1.044</v>
      </c>
    </row>
    <row r="445" spans="1:6">
      <c r="A445">
        <v>2015</v>
      </c>
      <c r="B445">
        <v>10</v>
      </c>
      <c r="C445">
        <v>1.19</v>
      </c>
      <c r="E445">
        <f t="shared" si="16"/>
        <v>2015.7916666666665</v>
      </c>
      <c r="F445">
        <f t="shared" si="17"/>
        <v>2.1419999999999999</v>
      </c>
    </row>
    <row r="446" spans="1:6">
      <c r="A446">
        <v>2015</v>
      </c>
      <c r="B446">
        <v>11</v>
      </c>
      <c r="C446">
        <v>0.79</v>
      </c>
      <c r="E446">
        <f t="shared" si="16"/>
        <v>2015.875</v>
      </c>
      <c r="F446">
        <f t="shared" si="17"/>
        <v>1.4220000000000002</v>
      </c>
    </row>
    <row r="447" spans="1:6">
      <c r="A447">
        <v>2015</v>
      </c>
      <c r="B447">
        <v>12</v>
      </c>
      <c r="C447">
        <v>1.36</v>
      </c>
      <c r="E447">
        <f t="shared" si="16"/>
        <v>2015.9583333333333</v>
      </c>
      <c r="F447">
        <f t="shared" si="17"/>
        <v>2.448</v>
      </c>
    </row>
    <row r="448" spans="1:6">
      <c r="A448">
        <v>2016</v>
      </c>
      <c r="B448">
        <v>1</v>
      </c>
      <c r="C448">
        <v>-0.61</v>
      </c>
      <c r="E448">
        <f t="shared" si="16"/>
        <v>2016.0416666666665</v>
      </c>
      <c r="F448">
        <f t="shared" si="17"/>
        <v>-1.0980000000000001</v>
      </c>
    </row>
    <row r="449" spans="1:6">
      <c r="A449">
        <v>2016</v>
      </c>
      <c r="B449">
        <v>2</v>
      </c>
      <c r="C449">
        <v>0.96</v>
      </c>
      <c r="E449">
        <f t="shared" si="16"/>
        <v>2016.125</v>
      </c>
      <c r="F449">
        <f t="shared" si="17"/>
        <v>1.7280000000000002</v>
      </c>
    </row>
    <row r="450" spans="1:6">
      <c r="A450">
        <v>2016</v>
      </c>
      <c r="B450">
        <v>3</v>
      </c>
      <c r="C450">
        <v>1.1000000000000001</v>
      </c>
      <c r="E450">
        <f t="shared" si="16"/>
        <v>2016.2083333333333</v>
      </c>
      <c r="F450">
        <f t="shared" si="17"/>
        <v>1.98</v>
      </c>
    </row>
    <row r="451" spans="1:6">
      <c r="A451">
        <v>2016</v>
      </c>
      <c r="B451">
        <v>4</v>
      </c>
      <c r="C451">
        <v>0.61</v>
      </c>
      <c r="E451">
        <f t="shared" si="16"/>
        <v>2016.2916666666665</v>
      </c>
      <c r="F451">
        <f t="shared" si="17"/>
        <v>1.0980000000000001</v>
      </c>
    </row>
    <row r="452" spans="1:6">
      <c r="A452">
        <v>2016</v>
      </c>
      <c r="B452">
        <v>5</v>
      </c>
      <c r="C452">
        <v>-0.66</v>
      </c>
      <c r="E452">
        <f t="shared" si="16"/>
        <v>2016.375</v>
      </c>
      <c r="F452">
        <f t="shared" si="17"/>
        <v>-1.1880000000000002</v>
      </c>
    </row>
    <row r="453" spans="1:6">
      <c r="A453">
        <v>2016</v>
      </c>
      <c r="B453">
        <v>6</v>
      </c>
      <c r="C453">
        <v>1.05</v>
      </c>
      <c r="E453">
        <f t="shared" ref="E453:E505" si="18">A453+B453/12-1/24</f>
        <v>2016.4583333333333</v>
      </c>
      <c r="F453">
        <f t="shared" ref="F453:F505" si="19">C453*9/5</f>
        <v>1.8900000000000001</v>
      </c>
    </row>
    <row r="454" spans="1:6">
      <c r="A454">
        <v>2016</v>
      </c>
      <c r="B454">
        <v>7</v>
      </c>
      <c r="C454">
        <v>0.15</v>
      </c>
      <c r="E454">
        <f t="shared" si="18"/>
        <v>2016.5416666666665</v>
      </c>
      <c r="F454">
        <f t="shared" si="19"/>
        <v>0.26999999999999996</v>
      </c>
    </row>
    <row r="455" spans="1:6">
      <c r="A455">
        <v>2016</v>
      </c>
      <c r="B455">
        <v>8</v>
      </c>
      <c r="C455">
        <v>0.01</v>
      </c>
      <c r="E455">
        <f t="shared" si="18"/>
        <v>2016.625</v>
      </c>
      <c r="F455">
        <f t="shared" si="19"/>
        <v>1.7999999999999999E-2</v>
      </c>
    </row>
    <row r="456" spans="1:6">
      <c r="A456">
        <v>2016</v>
      </c>
      <c r="B456">
        <v>9</v>
      </c>
      <c r="C456">
        <v>0.36</v>
      </c>
      <c r="E456">
        <f t="shared" si="18"/>
        <v>2016.7083333333333</v>
      </c>
      <c r="F456">
        <f t="shared" si="19"/>
        <v>0.64799999999999991</v>
      </c>
    </row>
    <row r="457" spans="1:6">
      <c r="A457">
        <v>2016</v>
      </c>
      <c r="B457">
        <v>10</v>
      </c>
      <c r="C457">
        <v>1.01</v>
      </c>
      <c r="E457">
        <f t="shared" si="18"/>
        <v>2016.7916666666665</v>
      </c>
      <c r="F457">
        <f t="shared" si="19"/>
        <v>1.8180000000000001</v>
      </c>
    </row>
    <row r="458" spans="1:6">
      <c r="A458">
        <v>2016</v>
      </c>
      <c r="B458">
        <v>11</v>
      </c>
      <c r="C458">
        <v>1.84</v>
      </c>
      <c r="E458">
        <f t="shared" si="18"/>
        <v>2016.875</v>
      </c>
      <c r="F458">
        <f t="shared" si="19"/>
        <v>3.3120000000000003</v>
      </c>
    </row>
    <row r="459" spans="1:6">
      <c r="A459">
        <v>2016</v>
      </c>
      <c r="B459">
        <v>12</v>
      </c>
      <c r="C459">
        <v>-0.13</v>
      </c>
      <c r="E459">
        <f t="shared" si="18"/>
        <v>2016.9583333333333</v>
      </c>
      <c r="F459">
        <f t="shared" si="19"/>
        <v>-0.23399999999999999</v>
      </c>
    </row>
    <row r="460" spans="1:6">
      <c r="A460">
        <v>2017</v>
      </c>
      <c r="B460">
        <v>1</v>
      </c>
      <c r="C460">
        <v>0.21</v>
      </c>
      <c r="E460">
        <f t="shared" si="18"/>
        <v>2017.0416666666665</v>
      </c>
      <c r="F460">
        <f t="shared" si="19"/>
        <v>0.378</v>
      </c>
    </row>
    <row r="461" spans="1:6">
      <c r="A461">
        <v>2017</v>
      </c>
      <c r="B461">
        <v>2</v>
      </c>
      <c r="C461">
        <v>2.0699999999999998</v>
      </c>
      <c r="E461">
        <f t="shared" si="18"/>
        <v>2017.125</v>
      </c>
      <c r="F461">
        <f t="shared" si="19"/>
        <v>3.726</v>
      </c>
    </row>
    <row r="462" spans="1:6">
      <c r="A462">
        <v>2017</v>
      </c>
      <c r="B462">
        <v>3</v>
      </c>
      <c r="C462">
        <v>1.1499999999999999</v>
      </c>
      <c r="E462">
        <f t="shared" si="18"/>
        <v>2017.2083333333333</v>
      </c>
      <c r="F462">
        <f t="shared" si="19"/>
        <v>2.0699999999999998</v>
      </c>
    </row>
    <row r="463" spans="1:6">
      <c r="A463">
        <v>2017</v>
      </c>
      <c r="B463">
        <v>4</v>
      </c>
      <c r="C463">
        <v>0.89</v>
      </c>
      <c r="E463">
        <f t="shared" si="18"/>
        <v>2017.2916666666665</v>
      </c>
      <c r="F463">
        <f t="shared" si="19"/>
        <v>1.6019999999999999</v>
      </c>
    </row>
    <row r="464" spans="1:6">
      <c r="A464">
        <v>2017</v>
      </c>
      <c r="B464">
        <v>5</v>
      </c>
      <c r="C464">
        <v>-0.01</v>
      </c>
      <c r="E464">
        <f t="shared" si="18"/>
        <v>2017.375</v>
      </c>
      <c r="F464">
        <f t="shared" si="19"/>
        <v>-1.7999999999999999E-2</v>
      </c>
    </row>
    <row r="465" spans="1:6">
      <c r="A465">
        <v>2017</v>
      </c>
      <c r="B465">
        <v>6</v>
      </c>
      <c r="C465">
        <v>0.35</v>
      </c>
      <c r="E465">
        <f t="shared" si="18"/>
        <v>2017.4583333333333</v>
      </c>
      <c r="F465">
        <f t="shared" si="19"/>
        <v>0.63</v>
      </c>
    </row>
    <row r="466" spans="1:6">
      <c r="A466">
        <v>2017</v>
      </c>
      <c r="B466">
        <v>7</v>
      </c>
      <c r="C466">
        <v>0.44</v>
      </c>
      <c r="E466">
        <f t="shared" si="18"/>
        <v>2017.5416666666665</v>
      </c>
      <c r="F466">
        <f t="shared" si="19"/>
        <v>0.79200000000000004</v>
      </c>
    </row>
    <row r="467" spans="1:6">
      <c r="A467">
        <v>2017</v>
      </c>
      <c r="B467">
        <v>8</v>
      </c>
      <c r="C467">
        <v>-0.59</v>
      </c>
      <c r="E467">
        <f t="shared" si="18"/>
        <v>2017.625</v>
      </c>
      <c r="F467">
        <f t="shared" si="19"/>
        <v>-1.0619999999999998</v>
      </c>
    </row>
    <row r="468" spans="1:6">
      <c r="A468">
        <v>2017</v>
      </c>
      <c r="B468">
        <v>9</v>
      </c>
      <c r="C468">
        <v>0.09</v>
      </c>
      <c r="E468">
        <f t="shared" si="18"/>
        <v>2017.7083333333333</v>
      </c>
      <c r="F468">
        <f t="shared" si="19"/>
        <v>0.16199999999999998</v>
      </c>
    </row>
    <row r="469" spans="1:6">
      <c r="A469">
        <v>2017</v>
      </c>
      <c r="B469">
        <v>10</v>
      </c>
      <c r="C469">
        <v>1</v>
      </c>
      <c r="E469">
        <f t="shared" si="18"/>
        <v>2017.7916666666665</v>
      </c>
      <c r="F469">
        <f t="shared" si="19"/>
        <v>1.8</v>
      </c>
    </row>
    <row r="470" spans="1:6">
      <c r="A470">
        <v>2017</v>
      </c>
      <c r="B470">
        <v>11</v>
      </c>
      <c r="C470">
        <v>1.28</v>
      </c>
      <c r="E470">
        <f t="shared" si="18"/>
        <v>2017.875</v>
      </c>
      <c r="F470">
        <f t="shared" si="19"/>
        <v>2.3039999999999998</v>
      </c>
    </row>
    <row r="471" spans="1:6">
      <c r="A471">
        <v>2017</v>
      </c>
      <c r="B471">
        <v>12</v>
      </c>
      <c r="C471">
        <v>0.28999999999999998</v>
      </c>
      <c r="E471">
        <f t="shared" si="18"/>
        <v>2017.9583333333333</v>
      </c>
      <c r="F471">
        <f t="shared" si="19"/>
        <v>0.52200000000000002</v>
      </c>
    </row>
    <row r="472" spans="1:6">
      <c r="A472">
        <v>2018</v>
      </c>
      <c r="B472">
        <v>1</v>
      </c>
      <c r="C472">
        <v>0.54</v>
      </c>
      <c r="E472">
        <f t="shared" si="18"/>
        <v>2018.0416666666665</v>
      </c>
      <c r="F472">
        <f t="shared" si="19"/>
        <v>0.97200000000000009</v>
      </c>
    </row>
    <row r="473" spans="1:6">
      <c r="A473">
        <v>2018</v>
      </c>
      <c r="B473">
        <v>2</v>
      </c>
      <c r="C473">
        <v>0.78</v>
      </c>
      <c r="E473">
        <f t="shared" si="18"/>
        <v>2018.125</v>
      </c>
      <c r="F473">
        <f t="shared" si="19"/>
        <v>1.4040000000000001</v>
      </c>
    </row>
    <row r="474" spans="1:6">
      <c r="A474">
        <v>2018</v>
      </c>
      <c r="B474">
        <v>3</v>
      </c>
      <c r="C474">
        <v>-0.47</v>
      </c>
      <c r="E474">
        <f t="shared" si="18"/>
        <v>2018.2083333333333</v>
      </c>
      <c r="F474">
        <f t="shared" si="19"/>
        <v>-0.84599999999999986</v>
      </c>
    </row>
    <row r="475" spans="1:6">
      <c r="A475">
        <v>2018</v>
      </c>
      <c r="B475">
        <v>4</v>
      </c>
      <c r="C475">
        <v>-0.05</v>
      </c>
      <c r="E475">
        <f t="shared" si="18"/>
        <v>2018.2916666666665</v>
      </c>
      <c r="F475">
        <f t="shared" si="19"/>
        <v>-0.09</v>
      </c>
    </row>
    <row r="476" spans="1:6">
      <c r="A476">
        <v>2018</v>
      </c>
      <c r="B476">
        <v>5</v>
      </c>
      <c r="C476">
        <v>1.8</v>
      </c>
      <c r="E476">
        <f t="shared" si="18"/>
        <v>2018.375</v>
      </c>
      <c r="F476">
        <f t="shared" si="19"/>
        <v>3.2399999999999998</v>
      </c>
    </row>
    <row r="477" spans="1:6">
      <c r="A477">
        <v>2018</v>
      </c>
      <c r="B477">
        <v>6</v>
      </c>
      <c r="C477">
        <v>0.99</v>
      </c>
      <c r="E477">
        <f t="shared" si="18"/>
        <v>2018.4583333333333</v>
      </c>
      <c r="F477">
        <f t="shared" si="19"/>
        <v>1.782</v>
      </c>
    </row>
    <row r="478" spans="1:6">
      <c r="A478">
        <v>2018</v>
      </c>
      <c r="B478">
        <v>7</v>
      </c>
      <c r="C478">
        <v>0.28999999999999998</v>
      </c>
      <c r="E478">
        <f t="shared" si="18"/>
        <v>2018.5416666666665</v>
      </c>
      <c r="F478">
        <f t="shared" si="19"/>
        <v>0.52200000000000002</v>
      </c>
    </row>
    <row r="479" spans="1:6">
      <c r="A479">
        <v>2018</v>
      </c>
      <c r="B479">
        <v>8</v>
      </c>
      <c r="C479">
        <v>-0.04</v>
      </c>
      <c r="E479">
        <f t="shared" si="18"/>
        <v>2018.625</v>
      </c>
      <c r="F479">
        <f t="shared" si="19"/>
        <v>-7.1999999999999995E-2</v>
      </c>
    </row>
    <row r="480" spans="1:6">
      <c r="A480">
        <v>2018</v>
      </c>
      <c r="B480">
        <v>9</v>
      </c>
      <c r="C480">
        <v>0.61</v>
      </c>
      <c r="E480">
        <f t="shared" si="18"/>
        <v>2018.7083333333333</v>
      </c>
      <c r="F480">
        <f t="shared" si="19"/>
        <v>1.0980000000000001</v>
      </c>
    </row>
    <row r="481" spans="1:6">
      <c r="A481">
        <v>2018</v>
      </c>
      <c r="B481">
        <v>10</v>
      </c>
      <c r="C481">
        <v>-0.04</v>
      </c>
      <c r="E481">
        <f t="shared" si="18"/>
        <v>2018.7916666666665</v>
      </c>
      <c r="F481">
        <f t="shared" si="19"/>
        <v>-7.1999999999999995E-2</v>
      </c>
    </row>
    <row r="482" spans="1:6">
      <c r="A482">
        <v>2018</v>
      </c>
      <c r="B482">
        <v>11</v>
      </c>
      <c r="C482">
        <v>-1.27</v>
      </c>
      <c r="E482">
        <f t="shared" si="18"/>
        <v>2018.875</v>
      </c>
      <c r="F482">
        <f t="shared" si="19"/>
        <v>-2.286</v>
      </c>
    </row>
    <row r="483" spans="1:6">
      <c r="A483">
        <v>2018</v>
      </c>
      <c r="B483">
        <v>12</v>
      </c>
      <c r="C483">
        <v>-0.02</v>
      </c>
      <c r="E483">
        <f t="shared" si="18"/>
        <v>2018.9583333333333</v>
      </c>
      <c r="F483">
        <f t="shared" si="19"/>
        <v>-3.5999999999999997E-2</v>
      </c>
    </row>
    <row r="484" spans="1:6">
      <c r="A484" s="48">
        <v>2019</v>
      </c>
      <c r="B484">
        <v>1</v>
      </c>
      <c r="C484">
        <v>0.38</v>
      </c>
      <c r="E484">
        <f t="shared" si="18"/>
        <v>2019.0416666666665</v>
      </c>
      <c r="F484">
        <f t="shared" si="19"/>
        <v>0.68399999999999994</v>
      </c>
    </row>
    <row r="485" spans="1:6">
      <c r="A485" s="48">
        <v>2019</v>
      </c>
      <c r="B485">
        <v>2</v>
      </c>
      <c r="C485">
        <v>-0.23</v>
      </c>
      <c r="E485">
        <f t="shared" si="18"/>
        <v>2019.125</v>
      </c>
      <c r="F485">
        <f t="shared" si="19"/>
        <v>-0.41400000000000003</v>
      </c>
    </row>
    <row r="486" spans="1:6">
      <c r="A486" s="48">
        <v>2019</v>
      </c>
      <c r="B486">
        <v>3</v>
      </c>
      <c r="C486">
        <v>-0.82</v>
      </c>
      <c r="E486">
        <f t="shared" si="18"/>
        <v>2019.2083333333333</v>
      </c>
      <c r="F486">
        <f t="shared" si="19"/>
        <v>-1.476</v>
      </c>
    </row>
    <row r="487" spans="1:6">
      <c r="A487" s="48">
        <v>2019</v>
      </c>
      <c r="B487">
        <v>4</v>
      </c>
      <c r="C487">
        <v>0.38</v>
      </c>
      <c r="E487">
        <f t="shared" si="18"/>
        <v>2019.2916666666665</v>
      </c>
      <c r="F487">
        <f t="shared" si="19"/>
        <v>0.68399999999999994</v>
      </c>
    </row>
    <row r="488" spans="1:6">
      <c r="A488" s="48">
        <v>2019</v>
      </c>
      <c r="B488">
        <v>5</v>
      </c>
      <c r="C488">
        <v>-0.71</v>
      </c>
      <c r="E488">
        <f t="shared" si="18"/>
        <v>2019.375</v>
      </c>
      <c r="F488">
        <f t="shared" si="19"/>
        <v>-1.278</v>
      </c>
    </row>
    <row r="489" spans="1:6">
      <c r="A489" s="48">
        <v>2019</v>
      </c>
      <c r="B489">
        <v>6</v>
      </c>
      <c r="C489">
        <v>-0.75</v>
      </c>
      <c r="E489">
        <f t="shared" si="18"/>
        <v>2019.4583333333333</v>
      </c>
      <c r="F489">
        <f t="shared" si="19"/>
        <v>-1.35</v>
      </c>
    </row>
    <row r="490" spans="1:6">
      <c r="A490" s="48">
        <v>2019</v>
      </c>
      <c r="B490">
        <v>7</v>
      </c>
      <c r="C490">
        <v>-0.01</v>
      </c>
      <c r="E490">
        <f t="shared" si="18"/>
        <v>2019.5416666666665</v>
      </c>
      <c r="F490">
        <f t="shared" si="19"/>
        <v>-1.7999999999999999E-2</v>
      </c>
    </row>
    <row r="491" spans="1:6">
      <c r="A491" s="48">
        <v>2019</v>
      </c>
      <c r="B491">
        <v>8</v>
      </c>
      <c r="C491">
        <v>0.11</v>
      </c>
      <c r="E491">
        <f t="shared" si="18"/>
        <v>2019.625</v>
      </c>
      <c r="F491">
        <f t="shared" si="19"/>
        <v>0.19800000000000001</v>
      </c>
    </row>
    <row r="492" spans="1:6">
      <c r="A492" s="48">
        <v>2019</v>
      </c>
      <c r="B492">
        <v>9</v>
      </c>
      <c r="C492">
        <v>0.87</v>
      </c>
      <c r="E492">
        <f t="shared" si="18"/>
        <v>2019.7083333333333</v>
      </c>
      <c r="F492">
        <f t="shared" si="19"/>
        <v>1.5660000000000001</v>
      </c>
    </row>
    <row r="493" spans="1:6">
      <c r="A493" s="48">
        <v>2019</v>
      </c>
      <c r="B493">
        <v>10</v>
      </c>
      <c r="C493">
        <v>-0.27</v>
      </c>
      <c r="E493">
        <f t="shared" si="18"/>
        <v>2019.7916666666665</v>
      </c>
      <c r="F493">
        <f t="shared" si="19"/>
        <v>-0.48600000000000004</v>
      </c>
    </row>
    <row r="494" spans="1:6">
      <c r="A494" s="48">
        <v>2019</v>
      </c>
      <c r="B494">
        <v>11</v>
      </c>
      <c r="C494">
        <v>0.1</v>
      </c>
      <c r="E494">
        <f t="shared" si="18"/>
        <v>2019.875</v>
      </c>
      <c r="F494">
        <f t="shared" si="19"/>
        <v>0.18</v>
      </c>
    </row>
    <row r="495" spans="1:6">
      <c r="A495" s="48">
        <v>2019</v>
      </c>
      <c r="B495">
        <v>12</v>
      </c>
      <c r="C495">
        <v>0.66</v>
      </c>
      <c r="E495">
        <f t="shared" si="18"/>
        <v>2019.9583333333333</v>
      </c>
      <c r="F495">
        <f t="shared" si="19"/>
        <v>1.1880000000000002</v>
      </c>
    </row>
    <row r="496" spans="1:6">
      <c r="A496">
        <v>2020</v>
      </c>
      <c r="B496">
        <v>1</v>
      </c>
      <c r="C496">
        <v>0.57999999999999996</v>
      </c>
      <c r="E496">
        <f t="shared" si="18"/>
        <v>2020.0416666666665</v>
      </c>
      <c r="F496">
        <f t="shared" si="19"/>
        <v>1.044</v>
      </c>
    </row>
    <row r="497" spans="1:6">
      <c r="A497">
        <v>2020</v>
      </c>
      <c r="B497">
        <v>2</v>
      </c>
      <c r="C497">
        <v>0.17</v>
      </c>
      <c r="E497">
        <f t="shared" si="18"/>
        <v>2020.125</v>
      </c>
      <c r="F497">
        <f t="shared" si="19"/>
        <v>0.30599999999999999</v>
      </c>
    </row>
    <row r="498" spans="1:6">
      <c r="A498">
        <v>2020</v>
      </c>
      <c r="B498">
        <v>3</v>
      </c>
      <c r="C498">
        <v>0.81</v>
      </c>
      <c r="E498">
        <f t="shared" si="18"/>
        <v>2020.2083333333333</v>
      </c>
      <c r="F498">
        <f t="shared" si="19"/>
        <v>1.4580000000000002</v>
      </c>
    </row>
    <row r="499" spans="1:6">
      <c r="A499">
        <v>2020</v>
      </c>
      <c r="B499">
        <v>4</v>
      </c>
      <c r="C499">
        <v>-0.7</v>
      </c>
      <c r="E499">
        <f t="shared" si="18"/>
        <v>2020.2916666666665</v>
      </c>
      <c r="F499">
        <f t="shared" si="19"/>
        <v>-1.26</v>
      </c>
    </row>
    <row r="500" spans="1:6">
      <c r="A500">
        <v>2020</v>
      </c>
      <c r="B500">
        <v>5</v>
      </c>
      <c r="C500">
        <v>7.0000000000000007E-2</v>
      </c>
      <c r="E500">
        <f t="shared" si="18"/>
        <v>2020.375</v>
      </c>
      <c r="F500">
        <f t="shared" si="19"/>
        <v>0.12600000000000003</v>
      </c>
    </row>
    <row r="501" spans="1:6">
      <c r="A501">
        <v>2020</v>
      </c>
      <c r="B501">
        <v>6</v>
      </c>
      <c r="C501">
        <v>0.26</v>
      </c>
      <c r="E501">
        <f t="shared" si="18"/>
        <v>2020.4583333333333</v>
      </c>
      <c r="F501">
        <f t="shared" si="19"/>
        <v>0.46799999999999997</v>
      </c>
    </row>
    <row r="502" spans="1:6">
      <c r="A502">
        <v>2020</v>
      </c>
      <c r="B502">
        <v>7</v>
      </c>
      <c r="C502">
        <v>0.44</v>
      </c>
      <c r="E502">
        <f t="shared" si="18"/>
        <v>2020.5416666666665</v>
      </c>
      <c r="F502">
        <f t="shared" si="19"/>
        <v>0.79200000000000004</v>
      </c>
    </row>
    <row r="503" spans="1:6">
      <c r="A503">
        <v>2020</v>
      </c>
      <c r="B503">
        <v>8</v>
      </c>
      <c r="C503">
        <v>0.35</v>
      </c>
      <c r="E503">
        <f t="shared" si="18"/>
        <v>2020.625</v>
      </c>
      <c r="F503">
        <f t="shared" si="19"/>
        <v>0.63</v>
      </c>
    </row>
    <row r="504" spans="1:6">
      <c r="A504">
        <v>2020</v>
      </c>
      <c r="B504">
        <v>9</v>
      </c>
      <c r="C504">
        <v>0.7</v>
      </c>
      <c r="E504">
        <f t="shared" si="18"/>
        <v>2020.7083333333333</v>
      </c>
      <c r="F504">
        <f t="shared" si="19"/>
        <v>1.26</v>
      </c>
    </row>
    <row r="505" spans="1:6">
      <c r="A505">
        <v>2020</v>
      </c>
      <c r="B505">
        <v>10</v>
      </c>
      <c r="C505">
        <v>0.86</v>
      </c>
      <c r="E505">
        <f t="shared" si="18"/>
        <v>2020.7916666666665</v>
      </c>
      <c r="F505">
        <f t="shared" si="19"/>
        <v>1.548</v>
      </c>
    </row>
    <row r="506" spans="1:6">
      <c r="A506">
        <v>2020</v>
      </c>
      <c r="B506">
        <v>11</v>
      </c>
      <c r="C506">
        <v>1.45</v>
      </c>
      <c r="E506">
        <f t="shared" ref="E506:E531" si="20">A506+B506/12-1/24</f>
        <v>2020.875</v>
      </c>
      <c r="F506">
        <f t="shared" ref="F506:F531" si="21">C506*9/5</f>
        <v>2.61</v>
      </c>
    </row>
    <row r="507" spans="1:6">
      <c r="A507">
        <v>2020</v>
      </c>
      <c r="B507">
        <v>12</v>
      </c>
      <c r="C507">
        <v>0.3</v>
      </c>
      <c r="E507">
        <f t="shared" si="20"/>
        <v>2020.9583333333333</v>
      </c>
      <c r="F507">
        <f t="shared" si="21"/>
        <v>0.53999999999999992</v>
      </c>
    </row>
    <row r="508" spans="1:6">
      <c r="A508" s="48">
        <v>2021</v>
      </c>
      <c r="B508">
        <v>1</v>
      </c>
      <c r="C508">
        <v>0.36</v>
      </c>
      <c r="E508">
        <f t="shared" si="20"/>
        <v>2021.0416666666665</v>
      </c>
      <c r="F508">
        <f t="shared" si="21"/>
        <v>0.64799999999999991</v>
      </c>
    </row>
    <row r="509" spans="1:6">
      <c r="A509" s="48">
        <v>2021</v>
      </c>
      <c r="B509">
        <v>2</v>
      </c>
      <c r="C509">
        <v>-0.65</v>
      </c>
      <c r="E509">
        <f t="shared" si="20"/>
        <v>2021.125</v>
      </c>
      <c r="F509">
        <f t="shared" si="21"/>
        <v>-1.1700000000000002</v>
      </c>
    </row>
    <row r="510" spans="1:6">
      <c r="A510" s="48">
        <v>2021</v>
      </c>
      <c r="B510">
        <v>3</v>
      </c>
      <c r="C510">
        <v>0.6</v>
      </c>
      <c r="E510">
        <f t="shared" si="20"/>
        <v>2021.2083333333333</v>
      </c>
      <c r="F510">
        <f t="shared" si="21"/>
        <v>1.0799999999999998</v>
      </c>
    </row>
    <row r="511" spans="1:6">
      <c r="A511" s="48">
        <v>2021</v>
      </c>
      <c r="B511">
        <v>4</v>
      </c>
      <c r="C511">
        <v>-0.01</v>
      </c>
      <c r="E511">
        <f t="shared" si="20"/>
        <v>2021.2916666666665</v>
      </c>
      <c r="F511">
        <f t="shared" si="21"/>
        <v>-1.7999999999999999E-2</v>
      </c>
    </row>
    <row r="512" spans="1:6">
      <c r="A512" s="48">
        <v>2021</v>
      </c>
      <c r="B512">
        <v>5</v>
      </c>
      <c r="C512">
        <v>-0.41</v>
      </c>
      <c r="E512">
        <f t="shared" si="20"/>
        <v>2021.375</v>
      </c>
      <c r="F512">
        <f t="shared" si="21"/>
        <v>-0.73799999999999999</v>
      </c>
    </row>
    <row r="513" spans="1:6">
      <c r="A513" s="48">
        <v>2021</v>
      </c>
      <c r="B513">
        <v>6</v>
      </c>
      <c r="C513">
        <v>1.44</v>
      </c>
      <c r="E513">
        <f t="shared" si="20"/>
        <v>2021.4583333333333</v>
      </c>
      <c r="F513">
        <f t="shared" si="21"/>
        <v>2.5919999999999996</v>
      </c>
    </row>
    <row r="514" spans="1:6">
      <c r="A514" s="48">
        <v>2021</v>
      </c>
      <c r="B514">
        <v>7</v>
      </c>
      <c r="C514">
        <v>0.57999999999999996</v>
      </c>
      <c r="E514">
        <f t="shared" si="20"/>
        <v>2021.5416666666665</v>
      </c>
      <c r="F514">
        <f t="shared" si="21"/>
        <v>1.044</v>
      </c>
    </row>
    <row r="515" spans="1:6">
      <c r="A515" s="48">
        <v>2021</v>
      </c>
      <c r="B515">
        <v>8</v>
      </c>
      <c r="C515">
        <v>0.33</v>
      </c>
      <c r="E515">
        <f t="shared" si="20"/>
        <v>2021.625</v>
      </c>
      <c r="F515">
        <f t="shared" si="21"/>
        <v>0.59400000000000008</v>
      </c>
    </row>
    <row r="516" spans="1:6">
      <c r="A516" s="48">
        <v>2021</v>
      </c>
      <c r="B516">
        <v>9</v>
      </c>
      <c r="C516">
        <v>0.67</v>
      </c>
      <c r="E516">
        <f t="shared" si="20"/>
        <v>2021.7083333333333</v>
      </c>
      <c r="F516">
        <f t="shared" si="21"/>
        <v>1.206</v>
      </c>
    </row>
    <row r="517" spans="1:6">
      <c r="A517" s="48">
        <v>2021</v>
      </c>
      <c r="B517">
        <v>10</v>
      </c>
      <c r="C517">
        <v>0.84</v>
      </c>
      <c r="E517">
        <f t="shared" si="20"/>
        <v>2021.7916666666665</v>
      </c>
      <c r="F517">
        <f t="shared" si="21"/>
        <v>1.512</v>
      </c>
    </row>
    <row r="518" spans="1:6">
      <c r="A518" s="48">
        <v>2021</v>
      </c>
      <c r="B518">
        <v>11</v>
      </c>
      <c r="C518">
        <v>0.5</v>
      </c>
      <c r="E518">
        <f t="shared" si="20"/>
        <v>2021.875</v>
      </c>
      <c r="F518">
        <f t="shared" si="21"/>
        <v>0.9</v>
      </c>
    </row>
    <row r="519" spans="1:6">
      <c r="A519" s="48">
        <v>2021</v>
      </c>
      <c r="B519">
        <v>12</v>
      </c>
      <c r="C519">
        <v>1.63</v>
      </c>
      <c r="E519">
        <f t="shared" si="20"/>
        <v>2021.9583333333333</v>
      </c>
      <c r="F519">
        <f>C519*9/5</f>
        <v>2.9339999999999997</v>
      </c>
    </row>
    <row r="520" spans="1:6">
      <c r="A520" s="48">
        <v>2022</v>
      </c>
      <c r="B520">
        <v>1</v>
      </c>
      <c r="C520">
        <v>-0.13</v>
      </c>
      <c r="E520">
        <f t="shared" si="20"/>
        <v>2022.0416666666665</v>
      </c>
      <c r="F520">
        <f t="shared" si="21"/>
        <v>-0.23399999999999999</v>
      </c>
    </row>
    <row r="521" spans="1:6">
      <c r="A521" s="48">
        <v>2022</v>
      </c>
      <c r="B521">
        <v>2</v>
      </c>
      <c r="C521">
        <v>-0.04</v>
      </c>
      <c r="E521">
        <f t="shared" si="20"/>
        <v>2022.125</v>
      </c>
      <c r="F521">
        <f t="shared" si="21"/>
        <v>-7.1999999999999995E-2</v>
      </c>
    </row>
    <row r="522" spans="1:6">
      <c r="A522" s="48">
        <v>2022</v>
      </c>
      <c r="B522">
        <v>3</v>
      </c>
      <c r="C522">
        <v>0.22</v>
      </c>
      <c r="E522">
        <f t="shared" si="20"/>
        <v>2022.2083333333333</v>
      </c>
      <c r="F522">
        <f t="shared" si="21"/>
        <v>0.39600000000000002</v>
      </c>
    </row>
    <row r="523" spans="1:6">
      <c r="A523" s="48">
        <v>2022</v>
      </c>
      <c r="B523">
        <v>4</v>
      </c>
      <c r="C523">
        <v>-0.26</v>
      </c>
      <c r="E523">
        <f t="shared" si="20"/>
        <v>2022.2916666666665</v>
      </c>
      <c r="F523">
        <f t="shared" si="21"/>
        <v>-0.46799999999999997</v>
      </c>
    </row>
    <row r="524" spans="1:6">
      <c r="A524" s="48">
        <v>2022</v>
      </c>
      <c r="B524">
        <v>5</v>
      </c>
      <c r="C524">
        <v>0.59</v>
      </c>
      <c r="E524">
        <f t="shared" si="20"/>
        <v>2022.375</v>
      </c>
      <c r="F524">
        <f t="shared" si="21"/>
        <v>1.0619999999999998</v>
      </c>
    </row>
    <row r="525" spans="1:6">
      <c r="A525" s="48">
        <v>2022</v>
      </c>
      <c r="B525">
        <v>6</v>
      </c>
      <c r="C525">
        <v>0.46</v>
      </c>
      <c r="E525">
        <f t="shared" si="20"/>
        <v>2022.4583333333333</v>
      </c>
      <c r="F525">
        <f t="shared" si="21"/>
        <v>0.82800000000000007</v>
      </c>
    </row>
    <row r="526" spans="1:6">
      <c r="A526" s="48">
        <v>2022</v>
      </c>
      <c r="B526">
        <v>7</v>
      </c>
      <c r="C526">
        <v>0.84</v>
      </c>
      <c r="E526">
        <f t="shared" si="20"/>
        <v>2022.5416666666665</v>
      </c>
      <c r="F526">
        <f t="shared" si="21"/>
        <v>1.512</v>
      </c>
    </row>
    <row r="527" spans="1:6">
      <c r="A527" s="48">
        <v>2022</v>
      </c>
      <c r="B527">
        <v>8</v>
      </c>
      <c r="C527">
        <v>0.6</v>
      </c>
      <c r="E527">
        <f t="shared" si="20"/>
        <v>2022.625</v>
      </c>
      <c r="F527">
        <f t="shared" si="21"/>
        <v>1.0799999999999998</v>
      </c>
    </row>
    <row r="528" spans="1:6">
      <c r="A528" s="48">
        <v>2022</v>
      </c>
      <c r="B528">
        <v>9</v>
      </c>
      <c r="C528">
        <v>0.88</v>
      </c>
      <c r="E528">
        <f t="shared" si="20"/>
        <v>2022.7083333333333</v>
      </c>
      <c r="F528">
        <f t="shared" si="21"/>
        <v>1.5840000000000001</v>
      </c>
    </row>
    <row r="529" spans="1:6">
      <c r="A529" s="48">
        <v>2022</v>
      </c>
      <c r="B529">
        <v>10</v>
      </c>
      <c r="C529">
        <v>0.16</v>
      </c>
      <c r="E529">
        <f t="shared" si="20"/>
        <v>2022.7916666666665</v>
      </c>
      <c r="F529">
        <f t="shared" si="21"/>
        <v>0.28799999999999998</v>
      </c>
    </row>
    <row r="530" spans="1:6">
      <c r="A530" s="48">
        <v>2022</v>
      </c>
      <c r="B530">
        <v>11</v>
      </c>
      <c r="C530">
        <v>-0.51</v>
      </c>
      <c r="E530">
        <f t="shared" si="20"/>
        <v>2022.875</v>
      </c>
      <c r="F530">
        <f t="shared" si="21"/>
        <v>-0.91799999999999993</v>
      </c>
    </row>
    <row r="531" spans="1:6">
      <c r="A531" s="48">
        <v>2022</v>
      </c>
      <c r="B531">
        <v>12</v>
      </c>
      <c r="C531">
        <v>-0.21</v>
      </c>
      <c r="E531">
        <f t="shared" si="20"/>
        <v>2022.9583333333333</v>
      </c>
      <c r="F531">
        <f t="shared" si="21"/>
        <v>-0.378</v>
      </c>
    </row>
    <row r="532" spans="1:6">
      <c r="A532" s="48"/>
      <c r="C532"/>
    </row>
    <row r="533" spans="1:6">
      <c r="A533" s="48"/>
      <c r="C533"/>
    </row>
    <row r="534" spans="1:6">
      <c r="A534" s="48"/>
      <c r="C534"/>
    </row>
    <row r="535" spans="1:6">
      <c r="A535" s="48"/>
      <c r="C535"/>
    </row>
    <row r="536" spans="1:6">
      <c r="A536" s="48"/>
      <c r="C536"/>
    </row>
    <row r="537" spans="1:6">
      <c r="A537" s="48"/>
      <c r="C537"/>
    </row>
    <row r="538" spans="1:6">
      <c r="A538" s="48"/>
      <c r="C538"/>
    </row>
    <row r="539" spans="1:6">
      <c r="A539" s="48"/>
      <c r="C539"/>
    </row>
    <row r="540" spans="1:6">
      <c r="A540" s="48"/>
      <c r="C540"/>
    </row>
    <row r="541" spans="1:6">
      <c r="A541" s="48"/>
      <c r="C541"/>
    </row>
    <row r="542" spans="1:6">
      <c r="A542" s="48"/>
      <c r="C542"/>
    </row>
    <row r="543" spans="1:6">
      <c r="A543" s="48"/>
      <c r="C543"/>
    </row>
    <row r="544" spans="1:6">
      <c r="A544" s="48"/>
      <c r="C544"/>
    </row>
    <row r="545" spans="1:3">
      <c r="A545" s="48"/>
      <c r="C545"/>
    </row>
    <row r="546" spans="1:3">
      <c r="A546" s="48"/>
      <c r="C546"/>
    </row>
    <row r="547" spans="1:3">
      <c r="A547" s="48"/>
      <c r="C547"/>
    </row>
    <row r="548" spans="1:3">
      <c r="A548" s="48"/>
      <c r="C548"/>
    </row>
    <row r="549" spans="1:3">
      <c r="A549" s="48"/>
      <c r="C549"/>
    </row>
    <row r="550" spans="1:3">
      <c r="A550" s="48"/>
      <c r="C550"/>
    </row>
    <row r="551" spans="1:3">
      <c r="A551" s="48"/>
      <c r="C551"/>
    </row>
    <row r="552" spans="1:3">
      <c r="A552" s="48"/>
      <c r="C552"/>
    </row>
    <row r="553" spans="1:3">
      <c r="A553" s="48"/>
      <c r="C553"/>
    </row>
    <row r="554" spans="1:3">
      <c r="A554" s="48"/>
      <c r="C554"/>
    </row>
    <row r="555" spans="1:3">
      <c r="A555" s="48"/>
      <c r="C555"/>
    </row>
    <row r="556" spans="1:3">
      <c r="A556" s="48"/>
      <c r="C556"/>
    </row>
    <row r="557" spans="1:3">
      <c r="A557" s="48"/>
      <c r="C557"/>
    </row>
    <row r="558" spans="1:3">
      <c r="A558" s="48"/>
      <c r="C558"/>
    </row>
    <row r="559" spans="1:3">
      <c r="A559" s="48"/>
      <c r="C559"/>
    </row>
    <row r="560" spans="1:3">
      <c r="A560" s="48"/>
      <c r="C560"/>
    </row>
    <row r="561" spans="1:3">
      <c r="A561" s="48"/>
      <c r="C561"/>
    </row>
    <row r="562" spans="1:3">
      <c r="A562" s="48"/>
      <c r="C562"/>
    </row>
    <row r="563" spans="1:3">
      <c r="A563" s="48"/>
      <c r="C563"/>
    </row>
    <row r="564" spans="1:3">
      <c r="A564" s="48"/>
      <c r="C564"/>
    </row>
    <row r="565" spans="1:3">
      <c r="A565" s="48"/>
      <c r="C565"/>
    </row>
    <row r="566" spans="1:3">
      <c r="A566" s="48"/>
      <c r="C566"/>
    </row>
    <row r="567" spans="1:3">
      <c r="A567" s="48"/>
      <c r="C567"/>
    </row>
    <row r="568" spans="1:3">
      <c r="A568" s="48"/>
      <c r="C568"/>
    </row>
    <row r="569" spans="1:3">
      <c r="A569" s="48"/>
      <c r="C569"/>
    </row>
    <row r="570" spans="1:3">
      <c r="A570" s="48"/>
      <c r="C570"/>
    </row>
    <row r="571" spans="1:3">
      <c r="A571" s="48"/>
      <c r="C571"/>
    </row>
    <row r="572" spans="1:3">
      <c r="A572" s="48"/>
      <c r="C572"/>
    </row>
    <row r="573" spans="1:3">
      <c r="A573" s="48"/>
      <c r="C573"/>
    </row>
    <row r="574" spans="1:3">
      <c r="A574" s="48"/>
      <c r="C574"/>
    </row>
    <row r="575" spans="1:3">
      <c r="A575" s="48"/>
      <c r="C575"/>
    </row>
    <row r="576" spans="1:3">
      <c r="A576" s="48"/>
      <c r="C576"/>
    </row>
    <row r="577" spans="1:3">
      <c r="A577" s="48"/>
      <c r="C577"/>
    </row>
    <row r="578" spans="1:3">
      <c r="A578" s="48"/>
      <c r="C578"/>
    </row>
    <row r="579" spans="1:3">
      <c r="A579" s="48"/>
      <c r="C579"/>
    </row>
    <row r="580" spans="1:3">
      <c r="A580" s="48"/>
      <c r="C580"/>
    </row>
    <row r="581" spans="1:3">
      <c r="A581" s="48"/>
      <c r="C581"/>
    </row>
    <row r="582" spans="1:3">
      <c r="A582" s="48"/>
      <c r="C582"/>
    </row>
    <row r="583" spans="1:3">
      <c r="A583" s="48"/>
      <c r="C583"/>
    </row>
    <row r="584" spans="1:3">
      <c r="A584" s="48"/>
      <c r="C584"/>
    </row>
    <row r="585" spans="1:3">
      <c r="A585" s="48"/>
      <c r="C585"/>
    </row>
    <row r="586" spans="1:3">
      <c r="A586" s="48"/>
      <c r="C586"/>
    </row>
    <row r="587" spans="1:3">
      <c r="A587" s="48"/>
      <c r="C587"/>
    </row>
    <row r="588" spans="1:3">
      <c r="A588" s="48"/>
      <c r="C588"/>
    </row>
    <row r="589" spans="1:3">
      <c r="A589" s="48"/>
      <c r="C589"/>
    </row>
    <row r="590" spans="1:3">
      <c r="A590" s="48"/>
      <c r="C590"/>
    </row>
    <row r="591" spans="1:3">
      <c r="A591" s="48"/>
      <c r="C591"/>
    </row>
    <row r="592" spans="1:3">
      <c r="A592" s="48"/>
      <c r="C592"/>
    </row>
    <row r="593" spans="1:3">
      <c r="A593" s="48"/>
      <c r="C593"/>
    </row>
    <row r="594" spans="1:3">
      <c r="A594" s="48"/>
      <c r="C594"/>
    </row>
    <row r="595" spans="1:3">
      <c r="A595" s="48"/>
      <c r="C595"/>
    </row>
    <row r="596" spans="1:3">
      <c r="A596" s="48"/>
      <c r="C596"/>
    </row>
    <row r="597" spans="1:3">
      <c r="A597" s="48"/>
      <c r="C597"/>
    </row>
    <row r="598" spans="1:3">
      <c r="A598" s="48"/>
      <c r="C598"/>
    </row>
    <row r="599" spans="1:3">
      <c r="A599" s="48"/>
      <c r="C599"/>
    </row>
    <row r="600" spans="1:3">
      <c r="A600" s="48"/>
      <c r="C600"/>
    </row>
    <row r="601" spans="1:3">
      <c r="A601" s="48"/>
      <c r="C601"/>
    </row>
    <row r="602" spans="1:3">
      <c r="A602" s="48"/>
      <c r="C602"/>
    </row>
    <row r="603" spans="1:3">
      <c r="A603" s="48"/>
      <c r="C603"/>
    </row>
    <row r="604" spans="1:3">
      <c r="A604" s="48"/>
      <c r="C604"/>
    </row>
    <row r="605" spans="1:3">
      <c r="A605" s="48"/>
      <c r="C605"/>
    </row>
    <row r="606" spans="1:3">
      <c r="A606" s="48"/>
      <c r="C606"/>
    </row>
    <row r="607" spans="1:3">
      <c r="A607" s="48"/>
      <c r="C607"/>
    </row>
    <row r="608" spans="1:3">
      <c r="A608" s="48"/>
      <c r="C608"/>
    </row>
    <row r="609" spans="1:3">
      <c r="A609" s="48"/>
      <c r="C609"/>
    </row>
    <row r="610" spans="1:3">
      <c r="A610" s="48"/>
      <c r="C610"/>
    </row>
    <row r="611" spans="1:3">
      <c r="A611" s="48"/>
      <c r="C611"/>
    </row>
    <row r="612" spans="1:3">
      <c r="A612" s="48"/>
      <c r="C612"/>
    </row>
    <row r="613" spans="1:3">
      <c r="A613" s="48"/>
      <c r="C613"/>
    </row>
    <row r="614" spans="1:3">
      <c r="A614" s="48"/>
      <c r="C614"/>
    </row>
    <row r="615" spans="1:3">
      <c r="A615" s="48"/>
      <c r="C615"/>
    </row>
    <row r="616" spans="1:3">
      <c r="A616" s="48"/>
      <c r="C616"/>
    </row>
    <row r="617" spans="1:3">
      <c r="A617" s="48"/>
      <c r="C617"/>
    </row>
    <row r="618" spans="1:3">
      <c r="A618" s="48"/>
      <c r="C618"/>
    </row>
    <row r="619" spans="1:3">
      <c r="A619" s="48"/>
      <c r="C619"/>
    </row>
    <row r="620" spans="1:3">
      <c r="A620" s="48"/>
      <c r="C620"/>
    </row>
    <row r="621" spans="1:3">
      <c r="A621" s="48"/>
      <c r="C621"/>
    </row>
    <row r="622" spans="1:3">
      <c r="A622" s="48"/>
      <c r="C622"/>
    </row>
    <row r="623" spans="1:3">
      <c r="A623" s="48"/>
      <c r="C623"/>
    </row>
    <row r="624" spans="1:3">
      <c r="A624" s="48"/>
      <c r="C624"/>
    </row>
    <row r="625" spans="1:3">
      <c r="A625" s="48"/>
      <c r="C625"/>
    </row>
    <row r="626" spans="1:3">
      <c r="A626" s="48"/>
      <c r="C626"/>
    </row>
    <row r="627" spans="1:3">
      <c r="A627" s="48"/>
      <c r="C627"/>
    </row>
    <row r="628" spans="1:3">
      <c r="A628" s="48"/>
      <c r="C628"/>
    </row>
    <row r="629" spans="1:3">
      <c r="A629" s="48"/>
      <c r="C629"/>
    </row>
    <row r="630" spans="1:3">
      <c r="A630" s="48"/>
      <c r="C630"/>
    </row>
    <row r="631" spans="1:3">
      <c r="A631" s="48"/>
      <c r="C631"/>
    </row>
    <row r="632" spans="1:3">
      <c r="A632" s="48"/>
      <c r="C632"/>
    </row>
    <row r="633" spans="1:3">
      <c r="A633" s="48"/>
      <c r="C633"/>
    </row>
    <row r="634" spans="1:3">
      <c r="A634" s="48"/>
      <c r="C634"/>
    </row>
    <row r="635" spans="1:3">
      <c r="A635" s="48"/>
      <c r="C635"/>
    </row>
    <row r="636" spans="1:3">
      <c r="A636" s="48"/>
      <c r="C636"/>
    </row>
    <row r="637" spans="1:3">
      <c r="A637" s="48"/>
      <c r="C637"/>
    </row>
    <row r="638" spans="1:3">
      <c r="A638" s="48"/>
      <c r="C638"/>
    </row>
    <row r="639" spans="1:3">
      <c r="A639" s="48"/>
      <c r="C639"/>
    </row>
    <row r="640" spans="1:3">
      <c r="A640" s="48"/>
      <c r="C640"/>
    </row>
    <row r="641" spans="1:3">
      <c r="A641" s="48"/>
      <c r="C641"/>
    </row>
    <row r="642" spans="1:3">
      <c r="A642" s="48"/>
      <c r="C642"/>
    </row>
    <row r="643" spans="1:3">
      <c r="A643" s="48"/>
      <c r="C643"/>
    </row>
    <row r="644" spans="1:3">
      <c r="A644" s="48"/>
      <c r="C644"/>
    </row>
    <row r="645" spans="1:3">
      <c r="A645" s="48"/>
      <c r="C645"/>
    </row>
    <row r="646" spans="1:3">
      <c r="A646" s="48"/>
      <c r="C646"/>
    </row>
    <row r="647" spans="1:3">
      <c r="A647" s="48"/>
      <c r="C647"/>
    </row>
    <row r="648" spans="1:3">
      <c r="A648" s="48"/>
      <c r="C648"/>
    </row>
    <row r="649" spans="1:3">
      <c r="A649" s="48"/>
      <c r="C649"/>
    </row>
    <row r="650" spans="1:3">
      <c r="A650" s="48"/>
      <c r="C650"/>
    </row>
    <row r="651" spans="1:3">
      <c r="A651" s="48"/>
      <c r="C651"/>
    </row>
    <row r="652" spans="1:3">
      <c r="A652" s="48"/>
      <c r="C652"/>
    </row>
    <row r="653" spans="1:3">
      <c r="A653" s="48"/>
      <c r="C653"/>
    </row>
    <row r="654" spans="1:3">
      <c r="A654" s="48"/>
      <c r="C654"/>
    </row>
    <row r="655" spans="1:3">
      <c r="A655" s="48"/>
      <c r="C655"/>
    </row>
    <row r="656" spans="1:3">
      <c r="A656" s="48"/>
      <c r="C656"/>
    </row>
    <row r="657" spans="1:3">
      <c r="A657" s="48"/>
      <c r="C657"/>
    </row>
    <row r="658" spans="1:3">
      <c r="A658" s="48"/>
      <c r="C658"/>
    </row>
    <row r="659" spans="1:3">
      <c r="A659" s="48"/>
      <c r="C659"/>
    </row>
    <row r="660" spans="1:3">
      <c r="A660" s="48"/>
      <c r="C660"/>
    </row>
    <row r="661" spans="1:3">
      <c r="A661" s="48"/>
      <c r="C661"/>
    </row>
    <row r="662" spans="1:3">
      <c r="A662" s="48"/>
      <c r="C662"/>
    </row>
    <row r="663" spans="1:3">
      <c r="A663" s="48"/>
      <c r="C663"/>
    </row>
    <row r="664" spans="1:3">
      <c r="A664" s="48"/>
      <c r="C664"/>
    </row>
    <row r="665" spans="1:3">
      <c r="A665" s="48"/>
      <c r="C665"/>
    </row>
    <row r="666" spans="1:3">
      <c r="A666" s="48"/>
      <c r="C666"/>
    </row>
    <row r="667" spans="1:3">
      <c r="A667" s="48"/>
      <c r="C667"/>
    </row>
    <row r="668" spans="1:3">
      <c r="A668" s="48"/>
      <c r="C668"/>
    </row>
    <row r="669" spans="1:3">
      <c r="A669" s="48"/>
      <c r="C669"/>
    </row>
    <row r="670" spans="1:3">
      <c r="A670" s="48"/>
      <c r="C670"/>
    </row>
    <row r="671" spans="1:3">
      <c r="A671" s="48"/>
      <c r="C671"/>
    </row>
    <row r="672" spans="1:3">
      <c r="A672" s="48"/>
      <c r="C672"/>
    </row>
    <row r="673" spans="1:3">
      <c r="A673" s="48"/>
      <c r="C673"/>
    </row>
    <row r="674" spans="1:3">
      <c r="A674" s="48"/>
      <c r="C674"/>
    </row>
    <row r="675" spans="1:3">
      <c r="A675" s="48"/>
      <c r="C675"/>
    </row>
    <row r="676" spans="1:3">
      <c r="A676" s="48"/>
      <c r="C676"/>
    </row>
    <row r="677" spans="1:3">
      <c r="A677" s="48"/>
      <c r="C677"/>
    </row>
    <row r="678" spans="1:3">
      <c r="A678" s="48"/>
      <c r="C678"/>
    </row>
    <row r="679" spans="1:3">
      <c r="A679" s="48"/>
      <c r="C679"/>
    </row>
    <row r="680" spans="1:3">
      <c r="A680" s="48"/>
      <c r="C680"/>
    </row>
    <row r="681" spans="1:3">
      <c r="A681" s="48"/>
      <c r="C681"/>
    </row>
    <row r="682" spans="1:3">
      <c r="A682" s="48"/>
      <c r="C682"/>
    </row>
    <row r="683" spans="1:3">
      <c r="A683" s="48"/>
      <c r="C683"/>
    </row>
    <row r="684" spans="1:3">
      <c r="A684" s="48"/>
      <c r="C684"/>
    </row>
    <row r="685" spans="1:3">
      <c r="A685" s="48"/>
      <c r="C685"/>
    </row>
    <row r="686" spans="1:3">
      <c r="A686" s="48"/>
      <c r="C686"/>
    </row>
    <row r="687" spans="1:3">
      <c r="A687" s="48"/>
      <c r="C687"/>
    </row>
    <row r="688" spans="1:3">
      <c r="A688" s="48"/>
      <c r="C688"/>
    </row>
    <row r="689" spans="1:3">
      <c r="A689" s="48"/>
      <c r="C689"/>
    </row>
    <row r="690" spans="1:3">
      <c r="A690" s="48"/>
      <c r="C690"/>
    </row>
    <row r="691" spans="1:3">
      <c r="A691" s="48"/>
      <c r="C691"/>
    </row>
    <row r="692" spans="1:3">
      <c r="A692" s="48"/>
      <c r="C692"/>
    </row>
    <row r="693" spans="1:3">
      <c r="A693" s="48"/>
      <c r="C693"/>
    </row>
    <row r="694" spans="1:3">
      <c r="A694" s="48"/>
      <c r="C694"/>
    </row>
    <row r="695" spans="1:3">
      <c r="A695" s="48"/>
      <c r="C695"/>
    </row>
    <row r="696" spans="1:3">
      <c r="A696" s="48"/>
      <c r="C696"/>
    </row>
    <row r="697" spans="1:3">
      <c r="A697" s="48"/>
      <c r="C697"/>
    </row>
    <row r="698" spans="1:3">
      <c r="A698" s="48"/>
      <c r="C698"/>
    </row>
    <row r="699" spans="1:3">
      <c r="A699" s="48"/>
      <c r="C699"/>
    </row>
    <row r="700" spans="1:3">
      <c r="A700" s="48"/>
      <c r="C700"/>
    </row>
    <row r="701" spans="1:3">
      <c r="A701" s="48"/>
      <c r="C701"/>
    </row>
    <row r="702" spans="1:3">
      <c r="A702" s="48"/>
      <c r="C702"/>
    </row>
    <row r="703" spans="1:3">
      <c r="A703" s="48"/>
      <c r="C703"/>
    </row>
    <row r="704" spans="1:3">
      <c r="A704" s="48"/>
      <c r="C704"/>
    </row>
    <row r="705" spans="1:3">
      <c r="A705" s="48"/>
      <c r="C705"/>
    </row>
    <row r="706" spans="1:3">
      <c r="A706" s="48"/>
      <c r="C706"/>
    </row>
    <row r="707" spans="1:3">
      <c r="A707" s="48"/>
      <c r="C707"/>
    </row>
    <row r="708" spans="1:3">
      <c r="A708" s="48"/>
      <c r="C708"/>
    </row>
    <row r="709" spans="1:3">
      <c r="A709" s="48"/>
      <c r="C709"/>
    </row>
    <row r="710" spans="1:3">
      <c r="A710" s="48"/>
      <c r="C710"/>
    </row>
    <row r="711" spans="1:3">
      <c r="A711" s="48"/>
      <c r="C711"/>
    </row>
    <row r="712" spans="1:3">
      <c r="A712" s="48"/>
      <c r="C712"/>
    </row>
    <row r="713" spans="1:3">
      <c r="A713" s="48"/>
      <c r="C713"/>
    </row>
    <row r="714" spans="1:3">
      <c r="A714" s="48"/>
      <c r="C714"/>
    </row>
    <row r="715" spans="1:3">
      <c r="A715" s="48"/>
      <c r="C715"/>
    </row>
    <row r="716" spans="1:3">
      <c r="A716" s="48"/>
      <c r="C716"/>
    </row>
    <row r="717" spans="1:3">
      <c r="A717" s="48"/>
      <c r="C717"/>
    </row>
    <row r="718" spans="1:3">
      <c r="A718" s="48"/>
      <c r="C718"/>
    </row>
    <row r="719" spans="1:3">
      <c r="A719" s="48"/>
      <c r="C719"/>
    </row>
    <row r="720" spans="1:3">
      <c r="A720" s="48"/>
      <c r="C720"/>
    </row>
    <row r="721" spans="1:3">
      <c r="A721" s="48"/>
      <c r="C721"/>
    </row>
    <row r="722" spans="1:3">
      <c r="A722" s="48"/>
      <c r="C722"/>
    </row>
    <row r="723" spans="1:3">
      <c r="A723" s="48"/>
      <c r="C723"/>
    </row>
    <row r="724" spans="1:3">
      <c r="A724" s="48"/>
      <c r="C724"/>
    </row>
    <row r="725" spans="1:3">
      <c r="A725" s="48"/>
      <c r="C725"/>
    </row>
    <row r="726" spans="1:3">
      <c r="A726" s="48"/>
      <c r="C726"/>
    </row>
    <row r="727" spans="1:3">
      <c r="A727" s="48"/>
      <c r="C727"/>
    </row>
    <row r="728" spans="1:3">
      <c r="A728" s="48"/>
      <c r="C728"/>
    </row>
    <row r="729" spans="1:3">
      <c r="A729" s="48"/>
      <c r="C729"/>
    </row>
    <row r="730" spans="1:3">
      <c r="A730" s="48"/>
      <c r="C730"/>
    </row>
    <row r="731" spans="1:3">
      <c r="A731" s="48"/>
      <c r="C731"/>
    </row>
    <row r="732" spans="1:3">
      <c r="A732" s="48"/>
      <c r="C732"/>
    </row>
    <row r="733" spans="1:3">
      <c r="A733" s="48"/>
      <c r="C733"/>
    </row>
    <row r="734" spans="1:3">
      <c r="A734" s="48"/>
      <c r="C734"/>
    </row>
    <row r="735" spans="1:3">
      <c r="A735" s="48"/>
      <c r="C735"/>
    </row>
    <row r="736" spans="1:3">
      <c r="A736" s="48"/>
      <c r="C736"/>
    </row>
    <row r="737" spans="1:3">
      <c r="A737" s="48"/>
      <c r="C737"/>
    </row>
    <row r="738" spans="1:3">
      <c r="A738" s="48"/>
      <c r="C738"/>
    </row>
    <row r="739" spans="1:3">
      <c r="A739" s="48"/>
      <c r="C739"/>
    </row>
    <row r="740" spans="1:3">
      <c r="A740" s="48"/>
      <c r="C740"/>
    </row>
    <row r="741" spans="1:3">
      <c r="A741" s="48"/>
      <c r="C741"/>
    </row>
    <row r="742" spans="1:3">
      <c r="A742" s="48"/>
      <c r="C742"/>
    </row>
    <row r="743" spans="1:3">
      <c r="A743" s="48"/>
      <c r="C743"/>
    </row>
    <row r="744" spans="1:3">
      <c r="A744" s="48"/>
      <c r="C744"/>
    </row>
    <row r="745" spans="1:3">
      <c r="A745" s="48"/>
      <c r="C745"/>
    </row>
    <row r="746" spans="1:3">
      <c r="A746" s="48"/>
      <c r="C746"/>
    </row>
    <row r="747" spans="1:3">
      <c r="A747" s="48"/>
      <c r="C747"/>
    </row>
    <row r="748" spans="1:3">
      <c r="A748" s="48"/>
      <c r="C748"/>
    </row>
    <row r="749" spans="1:3">
      <c r="A749" s="48"/>
      <c r="C749"/>
    </row>
    <row r="750" spans="1:3">
      <c r="A750" s="48"/>
      <c r="C750"/>
    </row>
    <row r="751" spans="1:3">
      <c r="A751" s="48"/>
      <c r="C751"/>
    </row>
    <row r="752" spans="1:3">
      <c r="A752" s="48"/>
      <c r="C752"/>
    </row>
    <row r="753" spans="1:3">
      <c r="A753" s="48"/>
      <c r="C753"/>
    </row>
    <row r="754" spans="1:3">
      <c r="A754" s="48"/>
      <c r="C754"/>
    </row>
    <row r="755" spans="1:3">
      <c r="A755" s="48"/>
      <c r="C755"/>
    </row>
    <row r="756" spans="1:3">
      <c r="A756" s="48"/>
      <c r="C756"/>
    </row>
    <row r="757" spans="1:3">
      <c r="A757" s="48"/>
      <c r="C757"/>
    </row>
    <row r="758" spans="1:3">
      <c r="A758" s="48"/>
      <c r="C758"/>
    </row>
    <row r="759" spans="1:3">
      <c r="A759" s="48"/>
      <c r="C759"/>
    </row>
    <row r="760" spans="1:3">
      <c r="A760" s="48"/>
      <c r="C760"/>
    </row>
    <row r="761" spans="1:3">
      <c r="A761" s="48"/>
      <c r="C761"/>
    </row>
    <row r="762" spans="1:3">
      <c r="A762" s="48"/>
      <c r="C762"/>
    </row>
    <row r="763" spans="1:3">
      <c r="A763" s="48"/>
      <c r="C763"/>
    </row>
    <row r="764" spans="1:3">
      <c r="A764" s="48"/>
      <c r="C764"/>
    </row>
    <row r="765" spans="1:3">
      <c r="A765" s="48"/>
      <c r="C765"/>
    </row>
    <row r="766" spans="1:3">
      <c r="A766" s="48"/>
      <c r="C766"/>
    </row>
    <row r="767" spans="1:3">
      <c r="A767" s="48"/>
      <c r="C767"/>
    </row>
    <row r="768" spans="1:3">
      <c r="A768" s="48"/>
      <c r="C768"/>
    </row>
    <row r="769" spans="1:3">
      <c r="A769" s="48"/>
      <c r="C769"/>
    </row>
    <row r="770" spans="1:3">
      <c r="A770" s="48"/>
      <c r="C770"/>
    </row>
    <row r="771" spans="1:3">
      <c r="A771" s="48"/>
      <c r="C771"/>
    </row>
    <row r="772" spans="1:3">
      <c r="A772" s="48"/>
      <c r="C772"/>
    </row>
    <row r="773" spans="1:3">
      <c r="A773" s="48"/>
      <c r="C773"/>
    </row>
    <row r="774" spans="1:3">
      <c r="A774" s="48"/>
      <c r="C774"/>
    </row>
    <row r="775" spans="1:3">
      <c r="A775" s="48"/>
      <c r="C775"/>
    </row>
    <row r="776" spans="1:3">
      <c r="A776" s="48"/>
      <c r="C776"/>
    </row>
    <row r="777" spans="1:3">
      <c r="A777" s="48"/>
      <c r="C777"/>
    </row>
    <row r="778" spans="1:3">
      <c r="A778" s="48"/>
      <c r="C778"/>
    </row>
    <row r="779" spans="1:3">
      <c r="A779" s="48"/>
      <c r="C779"/>
    </row>
    <row r="780" spans="1:3">
      <c r="A780" s="48"/>
      <c r="C780"/>
    </row>
    <row r="781" spans="1:3">
      <c r="A781" s="48"/>
      <c r="C781"/>
    </row>
    <row r="782" spans="1:3">
      <c r="A782" s="48"/>
      <c r="C782"/>
    </row>
    <row r="783" spans="1:3">
      <c r="A783" s="48"/>
      <c r="C783"/>
    </row>
    <row r="784" spans="1:3">
      <c r="A784" s="48"/>
      <c r="C784"/>
    </row>
    <row r="785" spans="1:3">
      <c r="A785" s="48"/>
      <c r="C785"/>
    </row>
    <row r="786" spans="1:3">
      <c r="A786" s="48"/>
      <c r="C786"/>
    </row>
    <row r="787" spans="1:3">
      <c r="A787" s="48"/>
      <c r="C787"/>
    </row>
    <row r="788" spans="1:3">
      <c r="A788" s="48"/>
      <c r="C788"/>
    </row>
    <row r="789" spans="1:3">
      <c r="A789" s="48"/>
      <c r="C789"/>
    </row>
    <row r="790" spans="1:3">
      <c r="A790" s="48"/>
      <c r="C790"/>
    </row>
    <row r="791" spans="1:3">
      <c r="A791" s="48"/>
      <c r="C791"/>
    </row>
    <row r="792" spans="1:3">
      <c r="A792" s="48"/>
      <c r="C792"/>
    </row>
    <row r="793" spans="1:3">
      <c r="A793" s="48"/>
      <c r="C793"/>
    </row>
    <row r="794" spans="1:3">
      <c r="A794" s="48"/>
      <c r="C794"/>
    </row>
    <row r="795" spans="1:3">
      <c r="A795" s="48"/>
      <c r="C795"/>
    </row>
    <row r="796" spans="1:3">
      <c r="A796" s="48"/>
      <c r="C796"/>
    </row>
    <row r="797" spans="1:3">
      <c r="A797" s="48"/>
      <c r="C797"/>
    </row>
    <row r="798" spans="1:3">
      <c r="A798" s="48"/>
      <c r="C798"/>
    </row>
    <row r="799" spans="1:3">
      <c r="A799" s="48"/>
      <c r="C799"/>
    </row>
    <row r="800" spans="1:3">
      <c r="A800" s="48"/>
      <c r="C800"/>
    </row>
    <row r="801" spans="1:3">
      <c r="A801" s="48"/>
      <c r="C801"/>
    </row>
    <row r="802" spans="1:3">
      <c r="A802" s="48"/>
      <c r="C802"/>
    </row>
    <row r="803" spans="1:3">
      <c r="A803" s="48"/>
      <c r="C803"/>
    </row>
    <row r="804" spans="1:3">
      <c r="A804" s="48"/>
      <c r="C804"/>
    </row>
    <row r="805" spans="1:3">
      <c r="A805" s="48"/>
      <c r="C805"/>
    </row>
    <row r="806" spans="1:3">
      <c r="A806" s="48"/>
      <c r="C806"/>
    </row>
    <row r="807" spans="1:3">
      <c r="A807" s="48"/>
      <c r="C807"/>
    </row>
    <row r="808" spans="1:3">
      <c r="A808" s="48"/>
      <c r="C808"/>
    </row>
    <row r="809" spans="1:3">
      <c r="A809" s="48"/>
      <c r="C809"/>
    </row>
    <row r="810" spans="1:3">
      <c r="A810" s="48"/>
      <c r="C810"/>
    </row>
    <row r="811" spans="1:3">
      <c r="A811" s="48"/>
      <c r="C811"/>
    </row>
    <row r="812" spans="1:3">
      <c r="A812" s="48"/>
      <c r="C812"/>
    </row>
    <row r="813" spans="1:3">
      <c r="A813" s="48"/>
      <c r="C813"/>
    </row>
    <row r="814" spans="1:3">
      <c r="A814" s="48"/>
      <c r="C814"/>
    </row>
    <row r="815" spans="1:3">
      <c r="A815" s="48"/>
      <c r="C815"/>
    </row>
    <row r="816" spans="1:3">
      <c r="A816" s="48"/>
      <c r="C816"/>
    </row>
    <row r="817" spans="1:3">
      <c r="A817" s="48"/>
      <c r="C817"/>
    </row>
    <row r="818" spans="1:3">
      <c r="A818" s="48"/>
      <c r="C818"/>
    </row>
    <row r="819" spans="1:3">
      <c r="A819" s="48"/>
      <c r="C819"/>
    </row>
    <row r="820" spans="1:3">
      <c r="A820" s="48"/>
      <c r="C820"/>
    </row>
    <row r="821" spans="1:3">
      <c r="A821" s="48"/>
      <c r="C821"/>
    </row>
    <row r="822" spans="1:3">
      <c r="A822" s="48"/>
      <c r="C822"/>
    </row>
    <row r="823" spans="1:3">
      <c r="A823" s="48"/>
      <c r="C823"/>
    </row>
    <row r="824" spans="1:3">
      <c r="A824" s="48"/>
      <c r="C824"/>
    </row>
    <row r="825" spans="1:3">
      <c r="A825" s="48"/>
      <c r="C825"/>
    </row>
    <row r="826" spans="1:3">
      <c r="A826" s="48"/>
      <c r="C826"/>
    </row>
    <row r="827" spans="1:3">
      <c r="A827" s="48"/>
      <c r="C827"/>
    </row>
    <row r="828" spans="1:3">
      <c r="A828" s="48"/>
      <c r="C828"/>
    </row>
    <row r="829" spans="1:3">
      <c r="A829" s="48"/>
      <c r="C829"/>
    </row>
    <row r="830" spans="1:3">
      <c r="A830" s="48"/>
      <c r="C830"/>
    </row>
    <row r="831" spans="1:3">
      <c r="A831" s="48"/>
      <c r="C831"/>
    </row>
    <row r="832" spans="1:3">
      <c r="A832" s="48"/>
      <c r="C832"/>
    </row>
    <row r="833" spans="1:3">
      <c r="A833" s="48"/>
      <c r="C833"/>
    </row>
    <row r="834" spans="1:3">
      <c r="A834" s="48"/>
      <c r="C834"/>
    </row>
    <row r="835" spans="1:3">
      <c r="A835" s="48"/>
      <c r="C835"/>
    </row>
    <row r="836" spans="1:3">
      <c r="A836" s="48"/>
      <c r="C836"/>
    </row>
    <row r="837" spans="1:3">
      <c r="A837" s="48"/>
      <c r="C837"/>
    </row>
    <row r="838" spans="1:3">
      <c r="A838" s="48"/>
      <c r="C838"/>
    </row>
    <row r="839" spans="1:3">
      <c r="A839" s="48"/>
      <c r="C839"/>
    </row>
    <row r="840" spans="1:3">
      <c r="A840" s="48"/>
      <c r="C840"/>
    </row>
    <row r="841" spans="1:3">
      <c r="A841" s="48"/>
      <c r="C841"/>
    </row>
    <row r="842" spans="1:3">
      <c r="A842" s="48"/>
      <c r="C842"/>
    </row>
    <row r="843" spans="1:3">
      <c r="A843" s="48"/>
      <c r="C843"/>
    </row>
    <row r="844" spans="1:3">
      <c r="A844" s="48"/>
      <c r="C844"/>
    </row>
    <row r="845" spans="1:3">
      <c r="A845" s="48"/>
      <c r="C845"/>
    </row>
    <row r="846" spans="1:3">
      <c r="A846" s="48"/>
      <c r="C846"/>
    </row>
    <row r="847" spans="1:3">
      <c r="A847" s="48"/>
      <c r="C847"/>
    </row>
    <row r="848" spans="1:3">
      <c r="A848" s="48"/>
      <c r="C848"/>
    </row>
    <row r="849" spans="1:3">
      <c r="A849" s="48"/>
      <c r="C849"/>
    </row>
    <row r="850" spans="1:3">
      <c r="A850" s="48"/>
      <c r="C850"/>
    </row>
    <row r="851" spans="1:3">
      <c r="A851" s="48"/>
      <c r="C851"/>
    </row>
    <row r="852" spans="1:3">
      <c r="A852" s="48"/>
      <c r="C852"/>
    </row>
    <row r="853" spans="1:3">
      <c r="A853" s="48"/>
      <c r="C853"/>
    </row>
    <row r="854" spans="1:3">
      <c r="A854" s="48"/>
      <c r="C854"/>
    </row>
    <row r="855" spans="1:3">
      <c r="A855" s="48"/>
      <c r="C855"/>
    </row>
    <row r="856" spans="1:3">
      <c r="A856" s="48"/>
      <c r="C856"/>
    </row>
    <row r="857" spans="1:3">
      <c r="A857" s="48"/>
      <c r="C857"/>
    </row>
    <row r="858" spans="1:3">
      <c r="A858" s="48"/>
      <c r="C858"/>
    </row>
    <row r="859" spans="1:3">
      <c r="A859" s="48"/>
      <c r="C859"/>
    </row>
    <row r="860" spans="1:3">
      <c r="A860" s="48"/>
      <c r="C860"/>
    </row>
    <row r="861" spans="1:3">
      <c r="A861" s="48"/>
      <c r="C861"/>
    </row>
    <row r="862" spans="1:3">
      <c r="A862" s="48"/>
      <c r="C862"/>
    </row>
    <row r="863" spans="1:3">
      <c r="A863" s="48"/>
      <c r="C863"/>
    </row>
    <row r="864" spans="1:3">
      <c r="A864" s="48"/>
      <c r="C864"/>
    </row>
    <row r="865" spans="1:3">
      <c r="A865" s="48"/>
      <c r="C865"/>
    </row>
    <row r="866" spans="1:3">
      <c r="A866" s="48"/>
      <c r="C866"/>
    </row>
    <row r="867" spans="1:3">
      <c r="A867" s="48"/>
      <c r="C867"/>
    </row>
    <row r="868" spans="1:3">
      <c r="A868" s="48"/>
      <c r="C868"/>
    </row>
    <row r="869" spans="1:3">
      <c r="A869" s="48"/>
      <c r="C869"/>
    </row>
    <row r="870" spans="1:3">
      <c r="A870" s="48"/>
      <c r="C870"/>
    </row>
    <row r="871" spans="1:3">
      <c r="A871" s="48"/>
      <c r="C871"/>
    </row>
    <row r="872" spans="1:3">
      <c r="A872" s="48"/>
      <c r="C872"/>
    </row>
    <row r="873" spans="1:3">
      <c r="A873" s="48"/>
      <c r="C873"/>
    </row>
    <row r="874" spans="1:3">
      <c r="A874" s="48"/>
      <c r="C874"/>
    </row>
    <row r="875" spans="1:3">
      <c r="A875" s="48"/>
      <c r="C875"/>
    </row>
    <row r="876" spans="1:3">
      <c r="A876" s="48"/>
      <c r="C876"/>
    </row>
    <row r="877" spans="1:3">
      <c r="A877" s="48"/>
      <c r="C877"/>
    </row>
    <row r="878" spans="1:3">
      <c r="A878" s="48"/>
      <c r="C878"/>
    </row>
    <row r="879" spans="1:3">
      <c r="A879" s="48"/>
      <c r="C879"/>
    </row>
    <row r="880" spans="1:3">
      <c r="A880" s="48"/>
      <c r="C880"/>
    </row>
    <row r="881" spans="1:3">
      <c r="A881" s="48"/>
      <c r="C881"/>
    </row>
    <row r="882" spans="1:3">
      <c r="A882" s="48"/>
      <c r="C882"/>
    </row>
    <row r="883" spans="1:3">
      <c r="A883" s="48"/>
      <c r="C883"/>
    </row>
    <row r="884" spans="1:3">
      <c r="A884" s="48"/>
      <c r="C884"/>
    </row>
    <row r="885" spans="1:3">
      <c r="A885" s="48"/>
      <c r="C885"/>
    </row>
    <row r="886" spans="1:3">
      <c r="A886" s="48"/>
      <c r="C886"/>
    </row>
    <row r="887" spans="1:3">
      <c r="A887" s="48"/>
      <c r="C887"/>
    </row>
    <row r="888" spans="1:3">
      <c r="A888" s="48"/>
      <c r="C888"/>
    </row>
    <row r="889" spans="1:3">
      <c r="A889" s="48"/>
      <c r="C889"/>
    </row>
    <row r="890" spans="1:3">
      <c r="A890" s="48"/>
      <c r="C890"/>
    </row>
    <row r="891" spans="1:3">
      <c r="A891" s="48"/>
      <c r="C891"/>
    </row>
    <row r="892" spans="1:3">
      <c r="A892" s="48"/>
      <c r="C892"/>
    </row>
    <row r="893" spans="1:3">
      <c r="A893" s="48"/>
      <c r="C893"/>
    </row>
    <row r="894" spans="1:3">
      <c r="A894" s="48"/>
      <c r="C894"/>
    </row>
    <row r="895" spans="1:3">
      <c r="A895" s="48"/>
      <c r="C895"/>
    </row>
    <row r="896" spans="1:3">
      <c r="A896" s="48"/>
      <c r="C896"/>
    </row>
    <row r="897" spans="1:3">
      <c r="A897" s="48"/>
      <c r="C897"/>
    </row>
    <row r="898" spans="1:3">
      <c r="A898" s="48"/>
      <c r="C898"/>
    </row>
    <row r="899" spans="1:3">
      <c r="A899" s="48"/>
      <c r="C899"/>
    </row>
    <row r="900" spans="1:3">
      <c r="A900" s="48"/>
      <c r="C900"/>
    </row>
    <row r="901" spans="1:3">
      <c r="A901" s="48"/>
      <c r="C901"/>
    </row>
    <row r="902" spans="1:3">
      <c r="A902" s="48"/>
      <c r="C902"/>
    </row>
    <row r="903" spans="1:3">
      <c r="A903" s="48"/>
      <c r="C903"/>
    </row>
    <row r="904" spans="1:3">
      <c r="A904" s="48"/>
      <c r="C904"/>
    </row>
    <row r="905" spans="1:3">
      <c r="A905" s="48"/>
      <c r="C905"/>
    </row>
    <row r="906" spans="1:3">
      <c r="A906" s="48"/>
      <c r="C906"/>
    </row>
    <row r="907" spans="1:3">
      <c r="A907" s="48"/>
      <c r="C907"/>
    </row>
    <row r="908" spans="1:3">
      <c r="A908" s="48"/>
      <c r="C908"/>
    </row>
    <row r="909" spans="1:3">
      <c r="A909" s="48"/>
      <c r="C909"/>
    </row>
    <row r="910" spans="1:3">
      <c r="A910" s="48"/>
      <c r="C910"/>
    </row>
    <row r="911" spans="1:3">
      <c r="A911" s="48"/>
      <c r="C911"/>
    </row>
    <row r="912" spans="1:3">
      <c r="A912" s="48"/>
      <c r="C912"/>
    </row>
    <row r="913" spans="1:3">
      <c r="A913" s="48"/>
      <c r="C913"/>
    </row>
    <row r="914" spans="1:3">
      <c r="A914" s="48"/>
      <c r="C914"/>
    </row>
    <row r="915" spans="1:3">
      <c r="A915" s="48"/>
      <c r="C915"/>
    </row>
    <row r="916" spans="1:3">
      <c r="A916" s="48"/>
      <c r="C916"/>
    </row>
    <row r="917" spans="1:3">
      <c r="A917" s="48"/>
      <c r="C917"/>
    </row>
    <row r="918" spans="1:3">
      <c r="A918" s="48"/>
      <c r="C918"/>
    </row>
    <row r="919" spans="1:3">
      <c r="A919" s="48"/>
      <c r="C919"/>
    </row>
    <row r="920" spans="1:3">
      <c r="A920" s="48"/>
      <c r="C920"/>
    </row>
    <row r="921" spans="1:3">
      <c r="A921" s="48"/>
      <c r="C921"/>
    </row>
    <row r="922" spans="1:3">
      <c r="A922" s="48"/>
      <c r="C922"/>
    </row>
    <row r="923" spans="1:3">
      <c r="A923" s="48"/>
      <c r="C923"/>
    </row>
    <row r="924" spans="1:3">
      <c r="C924"/>
    </row>
    <row r="925" spans="1:3">
      <c r="C925"/>
    </row>
    <row r="926" spans="1:3">
      <c r="C926"/>
    </row>
    <row r="927" spans="1:3">
      <c r="C927"/>
    </row>
    <row r="928" spans="1:3">
      <c r="C928"/>
    </row>
    <row r="929" spans="3:3">
      <c r="C929"/>
    </row>
    <row r="930" spans="3:3">
      <c r="C930"/>
    </row>
    <row r="931" spans="3:3">
      <c r="C931"/>
    </row>
    <row r="932" spans="3:3">
      <c r="C932"/>
    </row>
    <row r="933" spans="3:3">
      <c r="C933"/>
    </row>
    <row r="934" spans="3:3">
      <c r="C934"/>
    </row>
    <row r="935" spans="3:3">
      <c r="C935"/>
    </row>
    <row r="936" spans="3:3">
      <c r="C936"/>
    </row>
    <row r="937" spans="3:3">
      <c r="C937"/>
    </row>
    <row r="938" spans="3:3">
      <c r="C938"/>
    </row>
    <row r="939" spans="3:3">
      <c r="C939"/>
    </row>
    <row r="940" spans="3:3">
      <c r="C940"/>
    </row>
    <row r="941" spans="3:3">
      <c r="C941"/>
    </row>
    <row r="942" spans="3:3">
      <c r="C942"/>
    </row>
    <row r="943" spans="3:3">
      <c r="C943"/>
    </row>
    <row r="944" spans="3:3">
      <c r="C944"/>
    </row>
    <row r="945" spans="3:3">
      <c r="C945"/>
    </row>
    <row r="946" spans="3:3">
      <c r="C946"/>
    </row>
    <row r="947" spans="3:3">
      <c r="C947"/>
    </row>
    <row r="948" spans="3:3">
      <c r="C948"/>
    </row>
    <row r="949" spans="3:3">
      <c r="C949"/>
    </row>
    <row r="950" spans="3:3">
      <c r="C950"/>
    </row>
    <row r="951" spans="3:3">
      <c r="C951"/>
    </row>
    <row r="952" spans="3:3">
      <c r="C952"/>
    </row>
    <row r="953" spans="3:3">
      <c r="C953"/>
    </row>
    <row r="954" spans="3:3">
      <c r="C954"/>
    </row>
    <row r="955" spans="3:3">
      <c r="C955"/>
    </row>
    <row r="956" spans="3:3">
      <c r="C956"/>
    </row>
    <row r="957" spans="3:3">
      <c r="C957"/>
    </row>
    <row r="958" spans="3:3">
      <c r="C958"/>
    </row>
    <row r="959" spans="3:3">
      <c r="C959"/>
    </row>
    <row r="960" spans="3:3">
      <c r="C960"/>
    </row>
    <row r="961" spans="3:3">
      <c r="C961"/>
    </row>
    <row r="962" spans="3:3">
      <c r="C962"/>
    </row>
    <row r="963" spans="3:3">
      <c r="C963"/>
    </row>
    <row r="964" spans="3:3">
      <c r="C964"/>
    </row>
    <row r="965" spans="3:3">
      <c r="C965"/>
    </row>
    <row r="966" spans="3:3">
      <c r="C966"/>
    </row>
    <row r="967" spans="3:3">
      <c r="C967"/>
    </row>
    <row r="968" spans="3:3">
      <c r="C968"/>
    </row>
    <row r="969" spans="3:3">
      <c r="C969"/>
    </row>
    <row r="970" spans="3:3">
      <c r="C970"/>
    </row>
    <row r="971" spans="3:3">
      <c r="C971"/>
    </row>
    <row r="972" spans="3:3">
      <c r="C972"/>
    </row>
    <row r="973" spans="3:3">
      <c r="C973"/>
    </row>
    <row r="974" spans="3:3">
      <c r="C974"/>
    </row>
    <row r="975" spans="3:3">
      <c r="C975"/>
    </row>
    <row r="976" spans="3:3">
      <c r="C976"/>
    </row>
    <row r="977" spans="3:3">
      <c r="C977"/>
    </row>
    <row r="978" spans="3:3">
      <c r="C978"/>
    </row>
    <row r="979" spans="3:3">
      <c r="C979"/>
    </row>
    <row r="980" spans="3:3">
      <c r="C980"/>
    </row>
    <row r="981" spans="3:3">
      <c r="C981"/>
    </row>
    <row r="982" spans="3:3">
      <c r="C982"/>
    </row>
    <row r="983" spans="3:3">
      <c r="C983"/>
    </row>
    <row r="984" spans="3:3">
      <c r="C984"/>
    </row>
    <row r="985" spans="3:3">
      <c r="C985"/>
    </row>
    <row r="986" spans="3:3">
      <c r="C986"/>
    </row>
    <row r="987" spans="3:3">
      <c r="C987"/>
    </row>
    <row r="988" spans="3:3">
      <c r="C988"/>
    </row>
    <row r="989" spans="3:3">
      <c r="C989"/>
    </row>
    <row r="990" spans="3:3">
      <c r="C990"/>
    </row>
    <row r="991" spans="3:3">
      <c r="C991"/>
    </row>
    <row r="992" spans="3:3">
      <c r="C992"/>
    </row>
    <row r="993" spans="3:3">
      <c r="C993"/>
    </row>
    <row r="994" spans="3:3">
      <c r="C994"/>
    </row>
    <row r="995" spans="3:3">
      <c r="C995"/>
    </row>
    <row r="996" spans="3:3">
      <c r="C996"/>
    </row>
    <row r="997" spans="3:3">
      <c r="C997"/>
    </row>
    <row r="998" spans="3:3">
      <c r="C998"/>
    </row>
    <row r="999" spans="3:3">
      <c r="C999"/>
    </row>
    <row r="1000" spans="3:3">
      <c r="C1000"/>
    </row>
    <row r="1001" spans="3:3">
      <c r="C1001"/>
    </row>
    <row r="1002" spans="3:3">
      <c r="C1002"/>
    </row>
    <row r="1003" spans="3:3">
      <c r="C1003"/>
    </row>
    <row r="1004" spans="3:3">
      <c r="C1004"/>
    </row>
    <row r="1005" spans="3:3">
      <c r="C1005"/>
    </row>
    <row r="1006" spans="3:3">
      <c r="C1006"/>
    </row>
    <row r="1007" spans="3:3">
      <c r="C1007"/>
    </row>
    <row r="1008" spans="3:3">
      <c r="C1008"/>
    </row>
    <row r="1009" spans="3:3">
      <c r="C1009"/>
    </row>
    <row r="1010" spans="3:3">
      <c r="C1010"/>
    </row>
    <row r="1011" spans="3:3">
      <c r="C1011"/>
    </row>
    <row r="1012" spans="3:3">
      <c r="C1012"/>
    </row>
    <row r="1013" spans="3:3">
      <c r="C1013"/>
    </row>
    <row r="1014" spans="3:3">
      <c r="C1014"/>
    </row>
    <row r="1015" spans="3:3">
      <c r="C1015"/>
    </row>
    <row r="1016" spans="3:3">
      <c r="C1016"/>
    </row>
    <row r="1017" spans="3:3">
      <c r="C1017"/>
    </row>
    <row r="1018" spans="3:3">
      <c r="C1018"/>
    </row>
    <row r="1019" spans="3:3">
      <c r="C1019"/>
    </row>
    <row r="1020" spans="3:3">
      <c r="C1020"/>
    </row>
    <row r="1021" spans="3:3">
      <c r="C1021"/>
    </row>
    <row r="1022" spans="3:3">
      <c r="C1022"/>
    </row>
    <row r="1023" spans="3:3">
      <c r="C1023"/>
    </row>
    <row r="1024" spans="3:3">
      <c r="C1024"/>
    </row>
    <row r="1025" spans="3:3">
      <c r="C1025"/>
    </row>
    <row r="1026" spans="3:3">
      <c r="C1026"/>
    </row>
    <row r="1027" spans="3:3">
      <c r="C1027"/>
    </row>
    <row r="1028" spans="3:3">
      <c r="C1028"/>
    </row>
    <row r="1029" spans="3:3">
      <c r="C1029"/>
    </row>
    <row r="1030" spans="3:3">
      <c r="C1030"/>
    </row>
    <row r="1031" spans="3:3">
      <c r="C1031"/>
    </row>
    <row r="1032" spans="3:3">
      <c r="C1032"/>
    </row>
    <row r="1033" spans="3:3">
      <c r="C1033"/>
    </row>
    <row r="1034" spans="3:3">
      <c r="C1034"/>
    </row>
    <row r="1035" spans="3:3">
      <c r="C1035"/>
    </row>
    <row r="1036" spans="3:3">
      <c r="C1036"/>
    </row>
    <row r="1037" spans="3:3">
      <c r="C1037"/>
    </row>
    <row r="1038" spans="3:3">
      <c r="C1038"/>
    </row>
    <row r="1039" spans="3:3">
      <c r="C1039"/>
    </row>
    <row r="1040" spans="3:3">
      <c r="C1040"/>
    </row>
    <row r="1041" spans="3:3">
      <c r="C1041"/>
    </row>
    <row r="1042" spans="3:3">
      <c r="C1042"/>
    </row>
    <row r="1043" spans="3:3">
      <c r="C1043"/>
    </row>
    <row r="1044" spans="3:3">
      <c r="C1044"/>
    </row>
    <row r="1045" spans="3:3">
      <c r="C1045"/>
    </row>
    <row r="1046" spans="3:3">
      <c r="C1046"/>
    </row>
    <row r="1047" spans="3:3">
      <c r="C1047"/>
    </row>
    <row r="1048" spans="3:3">
      <c r="C1048"/>
    </row>
    <row r="1049" spans="3:3">
      <c r="C1049"/>
    </row>
    <row r="1050" spans="3:3">
      <c r="C1050"/>
    </row>
    <row r="1051" spans="3:3">
      <c r="C1051"/>
    </row>
    <row r="1052" spans="3:3">
      <c r="C1052"/>
    </row>
    <row r="1053" spans="3:3">
      <c r="C1053"/>
    </row>
    <row r="1054" spans="3:3">
      <c r="C1054"/>
    </row>
    <row r="1055" spans="3:3">
      <c r="C1055"/>
    </row>
    <row r="1056" spans="3:3">
      <c r="C1056"/>
    </row>
    <row r="1057" spans="3:3">
      <c r="C1057"/>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87"/>
  <sheetViews>
    <sheetView topLeftCell="F1" zoomScaleNormal="100" zoomScalePageLayoutView="85" workbookViewId="0">
      <pane ySplit="2" topLeftCell="A3" activePane="bottomLeft" state="frozen"/>
      <selection pane="bottomLeft" activeCell="Q5" sqref="Q5"/>
    </sheetView>
  </sheetViews>
  <sheetFormatPr defaultColWidth="8.85546875" defaultRowHeight="12.75"/>
  <cols>
    <col min="3" max="3" width="12.85546875" style="23" customWidth="1"/>
    <col min="4" max="4" width="4.140625" customWidth="1"/>
    <col min="6" max="6" width="12.85546875" customWidth="1"/>
    <col min="7" max="7" width="3.5703125" customWidth="1"/>
    <col min="9" max="9" width="13" customWidth="1"/>
    <col min="10" max="10" width="3.5703125" customWidth="1"/>
    <col min="11" max="11" width="12.85546875" customWidth="1"/>
    <col min="12" max="12" width="4.140625" customWidth="1"/>
    <col min="13" max="13" width="13.5703125" customWidth="1"/>
    <col min="15" max="15" width="11.42578125" customWidth="1"/>
    <col min="17" max="17" width="12.42578125" bestFit="1" customWidth="1"/>
  </cols>
  <sheetData>
    <row r="1" spans="1:22">
      <c r="A1" s="35" t="s">
        <v>117</v>
      </c>
      <c r="B1" s="12"/>
      <c r="C1" s="12"/>
      <c r="E1" s="10" t="s">
        <v>31</v>
      </c>
      <c r="F1" s="13"/>
      <c r="G1" s="13"/>
      <c r="H1" s="10"/>
      <c r="I1" s="10"/>
      <c r="J1" s="13"/>
      <c r="K1" s="10"/>
      <c r="L1" s="13"/>
      <c r="M1" s="13"/>
      <c r="N1" s="10"/>
      <c r="O1" s="10"/>
      <c r="P1" s="10"/>
      <c r="Q1" s="10"/>
      <c r="R1" s="10"/>
      <c r="S1" s="10"/>
      <c r="T1" s="10"/>
      <c r="U1" s="10"/>
    </row>
    <row r="2" spans="1:22" s="3" customFormat="1" ht="45.75" customHeight="1">
      <c r="A2" s="3" t="s">
        <v>0</v>
      </c>
      <c r="B2" s="3" t="s">
        <v>32</v>
      </c>
      <c r="C2" s="3" t="s">
        <v>1</v>
      </c>
      <c r="E2" s="3" t="s">
        <v>0</v>
      </c>
      <c r="F2" s="3" t="s">
        <v>2</v>
      </c>
      <c r="H2" s="1" t="s">
        <v>0</v>
      </c>
      <c r="I2" s="3" t="s">
        <v>33</v>
      </c>
      <c r="K2" s="3" t="s">
        <v>116</v>
      </c>
      <c r="M2" s="3" t="s">
        <v>34</v>
      </c>
      <c r="N2" s="3" t="s">
        <v>35</v>
      </c>
      <c r="P2"/>
      <c r="Q2"/>
      <c r="R2"/>
    </row>
    <row r="3" spans="1:22">
      <c r="A3">
        <v>1979</v>
      </c>
      <c r="B3">
        <v>1</v>
      </c>
      <c r="C3">
        <v>-3.9569999999999999</v>
      </c>
      <c r="E3">
        <f t="shared" ref="E3:E11" si="0">A3+B3/12-1/24</f>
        <v>1979.0416666666665</v>
      </c>
      <c r="F3">
        <f>C3*9/5</f>
        <v>-7.1226000000000003</v>
      </c>
      <c r="H3">
        <v>1979.5</v>
      </c>
      <c r="I3">
        <f>AVERAGE(F3:F14)</f>
        <v>-1.6091999999999995</v>
      </c>
      <c r="M3">
        <f>I3+K$11</f>
        <v>-0.80897111111111086</v>
      </c>
      <c r="N3">
        <v>1979</v>
      </c>
      <c r="P3" s="1" t="s">
        <v>118</v>
      </c>
      <c r="Q3" s="5"/>
      <c r="R3" s="5"/>
      <c r="V3" s="53"/>
    </row>
    <row r="4" spans="1:22">
      <c r="A4">
        <v>1979</v>
      </c>
      <c r="B4">
        <v>2</v>
      </c>
      <c r="C4">
        <v>-2.4500000000000002</v>
      </c>
      <c r="E4">
        <f t="shared" si="0"/>
        <v>1979.125</v>
      </c>
      <c r="F4">
        <f t="shared" ref="F4:F11" si="1">C4*9/5</f>
        <v>-4.41</v>
      </c>
      <c r="H4">
        <v>1980.5</v>
      </c>
      <c r="I4">
        <f>AVERAGE(F15:F26)</f>
        <v>-0.62204999999999988</v>
      </c>
      <c r="K4" t="s">
        <v>40</v>
      </c>
      <c r="M4">
        <f>I4+K$11</f>
        <v>0.17817888888888878</v>
      </c>
      <c r="N4">
        <v>1980</v>
      </c>
      <c r="P4" s="5" t="s">
        <v>74</v>
      </c>
      <c r="Q4" s="5">
        <f>LINEST(M3:M47,N3:N47,TRUE,FALSE)</f>
        <v>5.1366086956521728E-2</v>
      </c>
      <c r="V4" s="53"/>
    </row>
    <row r="5" spans="1:22">
      <c r="A5">
        <v>1979</v>
      </c>
      <c r="B5">
        <v>3</v>
      </c>
      <c r="C5">
        <v>-0.58699999999999997</v>
      </c>
      <c r="E5">
        <f t="shared" si="0"/>
        <v>1979.2083333333333</v>
      </c>
      <c r="F5">
        <f t="shared" si="1"/>
        <v>-1.0566</v>
      </c>
      <c r="H5">
        <v>1981.5</v>
      </c>
      <c r="I5">
        <f>AVERAGE(F27:F38)</f>
        <v>-0.14144999999999994</v>
      </c>
      <c r="K5">
        <f>AVERAGE(I3:I47)</f>
        <v>0.2506600000000001</v>
      </c>
      <c r="M5">
        <f>I5+K$11</f>
        <v>0.65877888888888869</v>
      </c>
      <c r="N5">
        <v>1981</v>
      </c>
      <c r="P5" s="5" t="s">
        <v>75</v>
      </c>
      <c r="Q5" s="5">
        <f>TDIST(ABS(INDEX(LINEST(M3:M47,N3:N47,TRUE,TRUE),1,1)/INDEX(LINEST(M3:M47,N3:N47,TRUE,TRUE),2,1)),INDEX(LINEST(M3:M47,N3:N47,TRUE,TRUE),4,2),2)</f>
        <v>9.6010412533065091E-9</v>
      </c>
      <c r="V5" s="53"/>
    </row>
    <row r="6" spans="1:22">
      <c r="A6">
        <v>1979</v>
      </c>
      <c r="B6">
        <v>4</v>
      </c>
      <c r="C6">
        <v>-1.2769999999999999</v>
      </c>
      <c r="E6">
        <f t="shared" si="0"/>
        <v>1979.2916666666665</v>
      </c>
      <c r="F6">
        <f t="shared" si="1"/>
        <v>-2.2985999999999995</v>
      </c>
      <c r="H6">
        <v>1982.5</v>
      </c>
      <c r="I6">
        <f>AVERAGE(F39:F50)</f>
        <v>-1.3799999999999997</v>
      </c>
      <c r="M6">
        <f t="shared" ref="M6:M34" si="2">I6+K$11</f>
        <v>-0.57977111111111101</v>
      </c>
      <c r="N6">
        <v>1982</v>
      </c>
      <c r="P6" s="20"/>
      <c r="Q6" s="20"/>
      <c r="R6" s="5"/>
      <c r="V6" s="53"/>
    </row>
    <row r="7" spans="1:22">
      <c r="A7">
        <v>1979</v>
      </c>
      <c r="B7">
        <v>5</v>
      </c>
      <c r="C7">
        <v>-1.266</v>
      </c>
      <c r="E7">
        <f t="shared" si="0"/>
        <v>1979.375</v>
      </c>
      <c r="F7">
        <f t="shared" si="1"/>
        <v>-2.2787999999999999</v>
      </c>
      <c r="H7">
        <v>1983.5</v>
      </c>
      <c r="I7">
        <f>AVERAGE(F51:F62)</f>
        <v>-1.1841000000000002</v>
      </c>
      <c r="K7" t="s">
        <v>38</v>
      </c>
      <c r="M7">
        <f t="shared" si="2"/>
        <v>-0.3838711111111115</v>
      </c>
      <c r="N7">
        <v>1983</v>
      </c>
      <c r="P7" s="1" t="s">
        <v>120</v>
      </c>
      <c r="Q7" s="5"/>
      <c r="R7" s="5"/>
      <c r="V7" s="53"/>
    </row>
    <row r="8" spans="1:22">
      <c r="A8">
        <v>1979</v>
      </c>
      <c r="B8">
        <v>6</v>
      </c>
      <c r="C8">
        <v>-0.90900000000000003</v>
      </c>
      <c r="E8">
        <f t="shared" si="0"/>
        <v>1979.4583333333333</v>
      </c>
      <c r="F8">
        <f t="shared" si="1"/>
        <v>-1.6362000000000001</v>
      </c>
      <c r="H8">
        <v>1984.5</v>
      </c>
      <c r="I8">
        <f>AVERAGE(F63:F74)</f>
        <v>-1.0176000000000001</v>
      </c>
      <c r="K8">
        <f>'Data for CONUS Temp Graph'!F10</f>
        <v>1.0508888888888888</v>
      </c>
      <c r="M8">
        <f t="shared" si="2"/>
        <v>-0.2173711111111114</v>
      </c>
      <c r="N8">
        <v>1984</v>
      </c>
      <c r="P8" s="5" t="s">
        <v>74</v>
      </c>
      <c r="Q8" s="5">
        <f>LINEST(F3:F542,E3:E542,TRUE,FALSE)</f>
        <v>5.1565092061358161E-2</v>
      </c>
      <c r="V8" s="53"/>
    </row>
    <row r="9" spans="1:22">
      <c r="A9">
        <v>1979</v>
      </c>
      <c r="B9">
        <v>7</v>
      </c>
      <c r="C9">
        <v>-0.33</v>
      </c>
      <c r="E9">
        <f t="shared" si="0"/>
        <v>1979.5416666666665</v>
      </c>
      <c r="F9">
        <f t="shared" si="1"/>
        <v>-0.59400000000000008</v>
      </c>
      <c r="H9">
        <v>1985.5</v>
      </c>
      <c r="I9">
        <f>AVERAGE(F75:F86)</f>
        <v>-1.8532500000000001</v>
      </c>
      <c r="M9">
        <f t="shared" si="2"/>
        <v>-1.0530211111111114</v>
      </c>
      <c r="N9">
        <v>1985</v>
      </c>
      <c r="P9" s="5" t="s">
        <v>75</v>
      </c>
      <c r="Q9" s="5">
        <f>TDIST(ABS(INDEX(LINEST(F3:F542,E3:E542,TRUE,TRUE),1,1)/INDEX(LINEST(F3:F542,E3:E542,TRUE,TRUE),2,1)),INDEX(LINEST(F3:F542,E3:E542,TRUE,TRUE),4,2),2)</f>
        <v>1.6164825729785786E-22</v>
      </c>
      <c r="V9" s="53"/>
    </row>
    <row r="10" spans="1:22">
      <c r="A10">
        <v>1979</v>
      </c>
      <c r="B10">
        <v>8</v>
      </c>
      <c r="C10">
        <v>-0.97399999999999998</v>
      </c>
      <c r="E10">
        <f t="shared" si="0"/>
        <v>1979.625</v>
      </c>
      <c r="F10">
        <f t="shared" si="1"/>
        <v>-1.7532000000000001</v>
      </c>
      <c r="H10">
        <v>1986.5</v>
      </c>
      <c r="I10">
        <f>AVERAGE(F87:F98)</f>
        <v>-6.2250000000000021E-2</v>
      </c>
      <c r="K10" t="s">
        <v>39</v>
      </c>
      <c r="M10">
        <f t="shared" si="2"/>
        <v>0.73797888888888863</v>
      </c>
      <c r="N10">
        <v>1986</v>
      </c>
      <c r="P10" s="61" t="s">
        <v>119</v>
      </c>
      <c r="Q10" s="5"/>
      <c r="R10" s="5"/>
      <c r="V10" s="53"/>
    </row>
    <row r="11" spans="1:22">
      <c r="A11">
        <v>1979</v>
      </c>
      <c r="B11">
        <v>9</v>
      </c>
      <c r="C11">
        <v>0.63900000000000001</v>
      </c>
      <c r="E11">
        <f t="shared" si="0"/>
        <v>1979.7083333333333</v>
      </c>
      <c r="F11">
        <f t="shared" si="1"/>
        <v>1.1502000000000001</v>
      </c>
      <c r="H11">
        <v>1987.5</v>
      </c>
      <c r="I11">
        <f>AVERAGE(F99:F110)</f>
        <v>0.31109999999999999</v>
      </c>
      <c r="K11">
        <f>K8-K5</f>
        <v>0.80022888888888866</v>
      </c>
      <c r="M11">
        <f t="shared" si="2"/>
        <v>1.1113288888888886</v>
      </c>
      <c r="N11">
        <v>1987</v>
      </c>
      <c r="O11" s="11"/>
      <c r="V11" s="53"/>
    </row>
    <row r="12" spans="1:22">
      <c r="A12">
        <v>1979</v>
      </c>
      <c r="B12">
        <v>10</v>
      </c>
      <c r="C12">
        <v>7.5999999999999998E-2</v>
      </c>
      <c r="E12">
        <f t="shared" ref="E12:E75" si="3">A12+B12/12-1/24</f>
        <v>1979.7916666666665</v>
      </c>
      <c r="F12">
        <f t="shared" ref="F12:F75" si="4">C12*9/5</f>
        <v>0.13679999999999998</v>
      </c>
      <c r="H12">
        <v>1988.5</v>
      </c>
      <c r="I12">
        <f>AVERAGE(F111:F122)</f>
        <v>-0.24224999999999994</v>
      </c>
      <c r="M12">
        <f t="shared" si="2"/>
        <v>0.55797888888888869</v>
      </c>
      <c r="N12">
        <v>1988</v>
      </c>
      <c r="O12" s="11"/>
    </row>
    <row r="13" spans="1:22">
      <c r="A13">
        <v>1979</v>
      </c>
      <c r="B13">
        <v>11</v>
      </c>
      <c r="C13">
        <v>-1.2609999999999999</v>
      </c>
      <c r="E13">
        <f t="shared" si="3"/>
        <v>1979.875</v>
      </c>
      <c r="F13">
        <f t="shared" si="4"/>
        <v>-2.2697999999999996</v>
      </c>
      <c r="H13">
        <v>1989.5</v>
      </c>
      <c r="I13">
        <f>AVERAGE(F123:F134)</f>
        <v>-0.57839999999999991</v>
      </c>
      <c r="M13">
        <f t="shared" si="2"/>
        <v>0.22182888888888874</v>
      </c>
      <c r="N13">
        <v>1989</v>
      </c>
      <c r="O13" s="11"/>
    </row>
    <row r="14" spans="1:22">
      <c r="A14">
        <v>1979</v>
      </c>
      <c r="B14">
        <v>12</v>
      </c>
      <c r="C14">
        <v>1.5680000000000001</v>
      </c>
      <c r="E14">
        <f t="shared" si="3"/>
        <v>1979.9583333333333</v>
      </c>
      <c r="F14">
        <f t="shared" si="4"/>
        <v>2.8224</v>
      </c>
      <c r="H14">
        <v>1990.5</v>
      </c>
      <c r="I14">
        <f>AVERAGE(F135:F146)</f>
        <v>0.48</v>
      </c>
      <c r="M14">
        <f t="shared" si="2"/>
        <v>1.2802288888888886</v>
      </c>
      <c r="N14">
        <v>1990</v>
      </c>
      <c r="O14" s="11"/>
      <c r="P14" s="20"/>
    </row>
    <row r="15" spans="1:22">
      <c r="A15">
        <v>1980</v>
      </c>
      <c r="B15">
        <v>1</v>
      </c>
      <c r="C15">
        <v>-1.048</v>
      </c>
      <c r="E15">
        <f t="shared" si="3"/>
        <v>1980.0416666666665</v>
      </c>
      <c r="F15">
        <f t="shared" si="4"/>
        <v>-1.8864000000000001</v>
      </c>
      <c r="H15">
        <v>1991.5</v>
      </c>
      <c r="I15">
        <f>AVERAGE(F147:F158)</f>
        <v>0.24300000000000002</v>
      </c>
      <c r="M15">
        <f t="shared" si="2"/>
        <v>1.0432288888888888</v>
      </c>
      <c r="N15">
        <v>1991</v>
      </c>
      <c r="O15" s="11"/>
    </row>
    <row r="16" spans="1:22">
      <c r="A16">
        <v>1980</v>
      </c>
      <c r="B16">
        <v>2</v>
      </c>
      <c r="C16">
        <v>-1.0640000000000001</v>
      </c>
      <c r="E16">
        <f t="shared" si="3"/>
        <v>1980.125</v>
      </c>
      <c r="F16">
        <f t="shared" si="4"/>
        <v>-1.9152</v>
      </c>
      <c r="H16">
        <v>1992.5</v>
      </c>
      <c r="I16">
        <f>AVERAGE(F159:F170)</f>
        <v>-0.21494999999999997</v>
      </c>
      <c r="M16">
        <f t="shared" si="2"/>
        <v>0.58527888888888868</v>
      </c>
      <c r="N16">
        <v>1992</v>
      </c>
      <c r="O16" s="11"/>
    </row>
    <row r="17" spans="1:22">
      <c r="A17">
        <v>1980</v>
      </c>
      <c r="B17">
        <v>3</v>
      </c>
      <c r="C17">
        <v>-1.292</v>
      </c>
      <c r="E17">
        <f t="shared" si="3"/>
        <v>1980.2083333333333</v>
      </c>
      <c r="F17">
        <f t="shared" si="4"/>
        <v>-2.3256000000000001</v>
      </c>
      <c r="H17">
        <v>1993.5</v>
      </c>
      <c r="I17">
        <f>AVERAGE(F171:F182)</f>
        <v>-1.06155</v>
      </c>
      <c r="M17">
        <f t="shared" si="2"/>
        <v>-0.26132111111111134</v>
      </c>
      <c r="N17">
        <v>1993</v>
      </c>
      <c r="O17" s="11"/>
    </row>
    <row r="18" spans="1:22">
      <c r="A18">
        <v>1980</v>
      </c>
      <c r="B18">
        <v>4</v>
      </c>
      <c r="C18">
        <v>-0.51100000000000001</v>
      </c>
      <c r="E18">
        <f t="shared" si="3"/>
        <v>1980.2916666666665</v>
      </c>
      <c r="F18">
        <f t="shared" si="4"/>
        <v>-0.91980000000000006</v>
      </c>
      <c r="H18">
        <v>1994.5</v>
      </c>
      <c r="I18">
        <f>AVERAGE(F183:F194)</f>
        <v>0.27795000000000003</v>
      </c>
      <c r="M18">
        <f t="shared" si="2"/>
        <v>1.0781788888888886</v>
      </c>
      <c r="N18">
        <v>1994</v>
      </c>
      <c r="O18" s="11"/>
    </row>
    <row r="19" spans="1:22">
      <c r="A19">
        <v>1980</v>
      </c>
      <c r="B19">
        <v>5</v>
      </c>
      <c r="C19">
        <v>-0.14899999999999999</v>
      </c>
      <c r="E19">
        <f t="shared" si="3"/>
        <v>1980.375</v>
      </c>
      <c r="F19">
        <f t="shared" si="4"/>
        <v>-0.26819999999999999</v>
      </c>
      <c r="H19">
        <v>1995.5</v>
      </c>
      <c r="I19">
        <f>AVERAGE(F195:F206)</f>
        <v>-2.7600000000000059E-2</v>
      </c>
      <c r="M19">
        <f t="shared" si="2"/>
        <v>0.77262888888888859</v>
      </c>
      <c r="N19">
        <v>1995</v>
      </c>
      <c r="O19" s="11"/>
    </row>
    <row r="20" spans="1:22">
      <c r="A20">
        <v>1980</v>
      </c>
      <c r="B20">
        <v>6</v>
      </c>
      <c r="C20">
        <v>-0.44500000000000001</v>
      </c>
      <c r="E20">
        <f t="shared" si="3"/>
        <v>1980.4583333333333</v>
      </c>
      <c r="F20">
        <f t="shared" si="4"/>
        <v>-0.80099999999999993</v>
      </c>
      <c r="H20">
        <v>1996.5</v>
      </c>
      <c r="I20">
        <f>AVERAGE(F207:F218)</f>
        <v>-0.52215</v>
      </c>
      <c r="M20">
        <f t="shared" si="2"/>
        <v>0.27807888888888865</v>
      </c>
      <c r="N20">
        <v>1996</v>
      </c>
      <c r="O20" s="11"/>
    </row>
    <row r="21" spans="1:22">
      <c r="A21">
        <v>1980</v>
      </c>
      <c r="B21">
        <v>7</v>
      </c>
      <c r="C21">
        <v>0.65500000000000003</v>
      </c>
      <c r="E21">
        <f t="shared" si="3"/>
        <v>1980.5416666666665</v>
      </c>
      <c r="F21">
        <f t="shared" si="4"/>
        <v>1.179</v>
      </c>
      <c r="H21">
        <v>1997.5</v>
      </c>
      <c r="I21">
        <f>AVERAGE(F219:F230)</f>
        <v>-0.38205000000000006</v>
      </c>
      <c r="M21">
        <f t="shared" si="2"/>
        <v>0.4181788888888886</v>
      </c>
      <c r="N21">
        <v>1997</v>
      </c>
      <c r="O21" s="11"/>
    </row>
    <row r="22" spans="1:22">
      <c r="A22">
        <v>1980</v>
      </c>
      <c r="B22">
        <v>8</v>
      </c>
      <c r="C22">
        <v>-0.36</v>
      </c>
      <c r="E22">
        <f t="shared" si="3"/>
        <v>1980.625</v>
      </c>
      <c r="F22">
        <f t="shared" si="4"/>
        <v>-0.64799999999999991</v>
      </c>
      <c r="H22">
        <v>1998.5</v>
      </c>
      <c r="I22">
        <f>AVERAGE(F231:F242)</f>
        <v>1.1113500000000001</v>
      </c>
      <c r="M22">
        <f>I22+K$11</f>
        <v>1.9115788888888887</v>
      </c>
      <c r="N22">
        <v>1998</v>
      </c>
      <c r="O22" s="11"/>
      <c r="P22" s="21"/>
      <c r="R22" s="21"/>
      <c r="S22" s="21"/>
      <c r="T22" s="21"/>
      <c r="U22" s="21"/>
    </row>
    <row r="23" spans="1:22">
      <c r="A23">
        <v>1980</v>
      </c>
      <c r="B23">
        <v>9</v>
      </c>
      <c r="C23">
        <v>-5.0999999999999997E-2</v>
      </c>
      <c r="E23">
        <f t="shared" si="3"/>
        <v>1980.7083333333333</v>
      </c>
      <c r="F23">
        <f t="shared" si="4"/>
        <v>-9.1799999999999993E-2</v>
      </c>
      <c r="H23">
        <v>1999.5</v>
      </c>
      <c r="I23">
        <f>AVERAGE(F243:F254)</f>
        <v>1.0827</v>
      </c>
      <c r="M23">
        <f t="shared" si="2"/>
        <v>1.8829288888888887</v>
      </c>
      <c r="N23">
        <v>1999</v>
      </c>
      <c r="O23" s="11"/>
    </row>
    <row r="24" spans="1:22">
      <c r="A24">
        <v>1980</v>
      </c>
      <c r="B24">
        <v>10</v>
      </c>
      <c r="C24">
        <v>-0.53100000000000003</v>
      </c>
      <c r="E24">
        <f t="shared" si="3"/>
        <v>1980.7916666666665</v>
      </c>
      <c r="F24">
        <f t="shared" si="4"/>
        <v>-0.95579999999999998</v>
      </c>
      <c r="H24">
        <v>2000.5</v>
      </c>
      <c r="I24">
        <f>AVERAGE(F255:F266)</f>
        <v>0.67110000000000003</v>
      </c>
      <c r="M24">
        <f t="shared" si="2"/>
        <v>1.4713288888888887</v>
      </c>
      <c r="N24">
        <v>2000</v>
      </c>
      <c r="O24" s="11"/>
    </row>
    <row r="25" spans="1:22">
      <c r="A25">
        <v>1980</v>
      </c>
      <c r="B25">
        <v>11</v>
      </c>
      <c r="C25">
        <v>-0.217</v>
      </c>
      <c r="E25">
        <f t="shared" si="3"/>
        <v>1980.875</v>
      </c>
      <c r="F25">
        <f t="shared" si="4"/>
        <v>-0.3906</v>
      </c>
      <c r="H25">
        <v>2001.5</v>
      </c>
      <c r="I25">
        <f>AVERAGE(F267:F278)</f>
        <v>0.73634999999999995</v>
      </c>
      <c r="M25">
        <f t="shared" si="2"/>
        <v>1.5365788888888887</v>
      </c>
      <c r="N25">
        <v>2001</v>
      </c>
      <c r="O25" s="11"/>
    </row>
    <row r="26" spans="1:22">
      <c r="A26">
        <v>1980</v>
      </c>
      <c r="B26">
        <v>12</v>
      </c>
      <c r="C26">
        <v>0.86599999999999999</v>
      </c>
      <c r="E26">
        <f t="shared" si="3"/>
        <v>1980.9583333333333</v>
      </c>
      <c r="F26">
        <f t="shared" si="4"/>
        <v>1.5588</v>
      </c>
      <c r="H26">
        <v>2002.5</v>
      </c>
      <c r="I26">
        <f>AVERAGE(F279:F290)</f>
        <v>0.34439999999999998</v>
      </c>
      <c r="M26">
        <f t="shared" si="2"/>
        <v>1.1446288888888887</v>
      </c>
      <c r="N26">
        <v>2002</v>
      </c>
      <c r="O26" s="11"/>
    </row>
    <row r="27" spans="1:22">
      <c r="A27">
        <v>1981</v>
      </c>
      <c r="B27">
        <v>1</v>
      </c>
      <c r="C27">
        <v>0.25700000000000001</v>
      </c>
      <c r="E27">
        <f t="shared" si="3"/>
        <v>1981.0416666666665</v>
      </c>
      <c r="F27">
        <f t="shared" si="4"/>
        <v>0.46260000000000001</v>
      </c>
      <c r="H27">
        <v>2003.5</v>
      </c>
      <c r="I27">
        <f>AVERAGE(F291:F302)</f>
        <v>0.6654000000000001</v>
      </c>
      <c r="M27">
        <f t="shared" si="2"/>
        <v>1.4656288888888889</v>
      </c>
      <c r="N27">
        <v>2003</v>
      </c>
      <c r="O27" s="11"/>
      <c r="P27" s="21"/>
      <c r="R27" s="21"/>
      <c r="S27" s="21"/>
      <c r="T27" s="21"/>
      <c r="U27" s="21"/>
      <c r="V27" s="21"/>
    </row>
    <row r="28" spans="1:22">
      <c r="A28">
        <v>1981</v>
      </c>
      <c r="B28">
        <v>2</v>
      </c>
      <c r="C28">
        <v>0.41099999999999998</v>
      </c>
      <c r="E28">
        <f t="shared" si="3"/>
        <v>1981.125</v>
      </c>
      <c r="F28">
        <f t="shared" si="4"/>
        <v>0.73980000000000001</v>
      </c>
      <c r="H28">
        <v>2004.5</v>
      </c>
      <c r="I28">
        <f>AVERAGE(F303:F314)</f>
        <v>0.25829999999999992</v>
      </c>
      <c r="M28">
        <f t="shared" si="2"/>
        <v>1.0585288888888886</v>
      </c>
      <c r="N28">
        <v>2004</v>
      </c>
      <c r="O28" s="11"/>
    </row>
    <row r="29" spans="1:22">
      <c r="A29">
        <v>1981</v>
      </c>
      <c r="B29">
        <v>3</v>
      </c>
      <c r="C29">
        <v>-1.708</v>
      </c>
      <c r="E29">
        <f t="shared" si="3"/>
        <v>1981.2083333333333</v>
      </c>
      <c r="F29">
        <f t="shared" si="4"/>
        <v>-3.0743999999999998</v>
      </c>
      <c r="H29">
        <v>2005.5</v>
      </c>
      <c r="I29">
        <f>AVERAGE(F315:F326)</f>
        <v>0.78284999999999993</v>
      </c>
      <c r="M29">
        <f t="shared" si="2"/>
        <v>1.5830788888888887</v>
      </c>
      <c r="N29">
        <v>2005</v>
      </c>
      <c r="O29" s="11"/>
    </row>
    <row r="30" spans="1:22">
      <c r="A30">
        <v>1981</v>
      </c>
      <c r="B30">
        <v>4</v>
      </c>
      <c r="C30">
        <v>1.9430000000000001</v>
      </c>
      <c r="E30">
        <f t="shared" si="3"/>
        <v>1981.2916666666665</v>
      </c>
      <c r="F30">
        <f t="shared" si="4"/>
        <v>3.4974000000000003</v>
      </c>
      <c r="H30">
        <v>2006.5</v>
      </c>
      <c r="I30">
        <f>AVERAGE(F327:F338)</f>
        <v>0.94904999999999973</v>
      </c>
      <c r="M30">
        <f t="shared" si="2"/>
        <v>1.7492788888888884</v>
      </c>
      <c r="N30">
        <v>2006</v>
      </c>
      <c r="O30" s="11"/>
    </row>
    <row r="31" spans="1:22">
      <c r="A31">
        <v>1981</v>
      </c>
      <c r="B31">
        <v>5</v>
      </c>
      <c r="C31">
        <v>-0.83399999999999996</v>
      </c>
      <c r="E31">
        <f t="shared" si="3"/>
        <v>1981.375</v>
      </c>
      <c r="F31">
        <f t="shared" si="4"/>
        <v>-1.5011999999999999</v>
      </c>
      <c r="H31">
        <v>2007.5</v>
      </c>
      <c r="I31">
        <f>AVERAGE(F339:F350)</f>
        <v>1.0587000000000002</v>
      </c>
      <c r="M31">
        <f t="shared" si="2"/>
        <v>1.8589288888888889</v>
      </c>
      <c r="N31">
        <v>2007</v>
      </c>
      <c r="O31" s="11"/>
    </row>
    <row r="32" spans="1:22">
      <c r="A32">
        <v>1981</v>
      </c>
      <c r="B32">
        <v>6</v>
      </c>
      <c r="C32">
        <v>0.1</v>
      </c>
      <c r="E32">
        <f t="shared" si="3"/>
        <v>1981.4583333333333</v>
      </c>
      <c r="F32">
        <f t="shared" si="4"/>
        <v>0.18</v>
      </c>
      <c r="H32">
        <v>2008.5</v>
      </c>
      <c r="I32">
        <f>AVERAGE(F351:F362)</f>
        <v>-0.29684999999999995</v>
      </c>
      <c r="M32">
        <f t="shared" si="2"/>
        <v>0.50337888888888871</v>
      </c>
      <c r="N32">
        <v>2008</v>
      </c>
      <c r="O32" s="11"/>
    </row>
    <row r="33" spans="1:22">
      <c r="A33">
        <v>1981</v>
      </c>
      <c r="B33">
        <v>7</v>
      </c>
      <c r="C33">
        <v>-4.2999999999999997E-2</v>
      </c>
      <c r="E33">
        <f t="shared" si="3"/>
        <v>1981.5416666666665</v>
      </c>
      <c r="F33">
        <f t="shared" si="4"/>
        <v>-7.7399999999999997E-2</v>
      </c>
      <c r="H33">
        <v>2009.5</v>
      </c>
      <c r="I33">
        <f>AVERAGE(F363:F374)</f>
        <v>-0.20430000000000001</v>
      </c>
      <c r="M33">
        <f t="shared" si="2"/>
        <v>0.59592888888888862</v>
      </c>
      <c r="N33">
        <v>2009</v>
      </c>
      <c r="O33" s="11"/>
      <c r="V33" s="53"/>
    </row>
    <row r="34" spans="1:22">
      <c r="A34">
        <v>1981</v>
      </c>
      <c r="B34">
        <v>8</v>
      </c>
      <c r="C34">
        <v>-0.29199999999999998</v>
      </c>
      <c r="E34">
        <f t="shared" si="3"/>
        <v>1981.625</v>
      </c>
      <c r="F34">
        <f t="shared" si="4"/>
        <v>-0.52559999999999996</v>
      </c>
      <c r="H34">
        <v>2010.5</v>
      </c>
      <c r="I34">
        <f>AVERAGE(F375:F386)</f>
        <v>0.19679999999999997</v>
      </c>
      <c r="M34">
        <f t="shared" si="2"/>
        <v>0.99702888888888863</v>
      </c>
      <c r="N34">
        <v>2010</v>
      </c>
      <c r="O34" s="11"/>
      <c r="V34" s="53"/>
    </row>
    <row r="35" spans="1:22">
      <c r="A35">
        <v>1981</v>
      </c>
      <c r="B35">
        <v>9</v>
      </c>
      <c r="C35">
        <v>-0.21099999999999999</v>
      </c>
      <c r="E35">
        <f t="shared" si="3"/>
        <v>1981.7083333333333</v>
      </c>
      <c r="F35">
        <f t="shared" si="4"/>
        <v>-0.37980000000000003</v>
      </c>
      <c r="H35">
        <v>2011.5</v>
      </c>
      <c r="I35">
        <f>AVERAGE(F387:F398)</f>
        <v>0.30915000000000004</v>
      </c>
      <c r="M35">
        <f t="shared" ref="M35:M38" si="5">I35+K$11</f>
        <v>1.1093788888888887</v>
      </c>
      <c r="N35">
        <v>2011</v>
      </c>
      <c r="O35" s="11"/>
      <c r="V35" s="53"/>
    </row>
    <row r="36" spans="1:22">
      <c r="A36">
        <v>1981</v>
      </c>
      <c r="B36">
        <v>10</v>
      </c>
      <c r="C36">
        <v>-0.81899999999999995</v>
      </c>
      <c r="E36">
        <f t="shared" si="3"/>
        <v>1981.7916666666665</v>
      </c>
      <c r="F36">
        <f t="shared" si="4"/>
        <v>-1.4742</v>
      </c>
      <c r="H36">
        <v>2012.5</v>
      </c>
      <c r="I36">
        <f>AVERAGE(F399:F410)</f>
        <v>1.8770999999999998</v>
      </c>
      <c r="M36">
        <f t="shared" si="5"/>
        <v>2.6773288888888884</v>
      </c>
      <c r="N36">
        <v>2012</v>
      </c>
      <c r="O36" s="11"/>
      <c r="V36" s="53"/>
    </row>
    <row r="37" spans="1:22">
      <c r="A37">
        <v>1981</v>
      </c>
      <c r="B37">
        <v>11</v>
      </c>
      <c r="C37">
        <v>0.59799999999999998</v>
      </c>
      <c r="E37">
        <f t="shared" si="3"/>
        <v>1981.875</v>
      </c>
      <c r="F37">
        <f t="shared" si="4"/>
        <v>1.0764</v>
      </c>
      <c r="H37">
        <v>2013.5</v>
      </c>
      <c r="I37">
        <f>AVERAGE(F411:F422)</f>
        <v>-0.10395000000000003</v>
      </c>
      <c r="M37">
        <f t="shared" si="5"/>
        <v>0.69627888888888867</v>
      </c>
      <c r="N37">
        <v>2013</v>
      </c>
      <c r="O37" s="11"/>
      <c r="V37" s="53"/>
    </row>
    <row r="38" spans="1:22">
      <c r="A38">
        <v>1981</v>
      </c>
      <c r="B38">
        <v>12</v>
      </c>
      <c r="C38">
        <v>-0.34499999999999997</v>
      </c>
      <c r="E38">
        <f t="shared" si="3"/>
        <v>1981.9583333333333</v>
      </c>
      <c r="F38">
        <f t="shared" si="4"/>
        <v>-0.62099999999999989</v>
      </c>
      <c r="H38">
        <v>2014.5</v>
      </c>
      <c r="I38">
        <f>AVERAGE(F423:F434)</f>
        <v>-1.8750000000000006E-2</v>
      </c>
      <c r="M38">
        <f t="shared" si="5"/>
        <v>0.78147888888888861</v>
      </c>
      <c r="N38">
        <v>2014</v>
      </c>
      <c r="O38" s="11"/>
      <c r="R38" s="21"/>
      <c r="S38" s="21"/>
      <c r="T38" s="21"/>
      <c r="U38" s="21"/>
      <c r="V38" s="53"/>
    </row>
    <row r="39" spans="1:22">
      <c r="A39">
        <v>1982</v>
      </c>
      <c r="B39">
        <v>1</v>
      </c>
      <c r="C39">
        <v>-2.1059999999999999</v>
      </c>
      <c r="E39">
        <f t="shared" si="3"/>
        <v>1982.0416666666665</v>
      </c>
      <c r="F39">
        <f t="shared" si="4"/>
        <v>-3.7907999999999999</v>
      </c>
      <c r="H39">
        <v>2015.5</v>
      </c>
      <c r="I39">
        <f>AVERAGE(F435:F446)</f>
        <v>1.7476500000000001</v>
      </c>
      <c r="M39">
        <f t="shared" ref="M39:M44" si="6">I39+K$11</f>
        <v>2.5478788888888886</v>
      </c>
      <c r="N39">
        <v>2015</v>
      </c>
      <c r="O39" s="11"/>
      <c r="V39" s="53"/>
    </row>
    <row r="40" spans="1:22">
      <c r="A40">
        <v>1982</v>
      </c>
      <c r="B40">
        <v>2</v>
      </c>
      <c r="C40">
        <v>-0.71</v>
      </c>
      <c r="E40">
        <f t="shared" si="3"/>
        <v>1982.125</v>
      </c>
      <c r="F40">
        <f t="shared" si="4"/>
        <v>-1.278</v>
      </c>
      <c r="H40">
        <v>2016.5</v>
      </c>
      <c r="I40">
        <f>AVERAGE(F447:F458)</f>
        <v>1.6761000000000001</v>
      </c>
      <c r="M40">
        <f t="shared" si="6"/>
        <v>2.4763288888888888</v>
      </c>
      <c r="N40">
        <v>2016</v>
      </c>
      <c r="O40" s="11"/>
      <c r="V40" s="53"/>
    </row>
    <row r="41" spans="1:22">
      <c r="A41">
        <v>1982</v>
      </c>
      <c r="B41">
        <v>3</v>
      </c>
      <c r="C41">
        <v>-0.69499999999999995</v>
      </c>
      <c r="E41">
        <f t="shared" si="3"/>
        <v>1982.2083333333333</v>
      </c>
      <c r="F41">
        <f t="shared" si="4"/>
        <v>-1.2509999999999999</v>
      </c>
      <c r="H41">
        <v>2017.5</v>
      </c>
      <c r="I41">
        <f>AVERAGE(F459:F470)</f>
        <v>1.5502500000000001</v>
      </c>
      <c r="M41">
        <f t="shared" si="6"/>
        <v>2.3504788888888886</v>
      </c>
      <c r="N41">
        <v>2017</v>
      </c>
      <c r="O41" s="11"/>
      <c r="V41" s="53"/>
    </row>
    <row r="42" spans="1:22">
      <c r="A42">
        <v>1982</v>
      </c>
      <c r="B42">
        <v>4</v>
      </c>
      <c r="C42">
        <v>-1.7110000000000001</v>
      </c>
      <c r="E42">
        <f t="shared" si="3"/>
        <v>1982.2916666666665</v>
      </c>
      <c r="F42">
        <f t="shared" si="4"/>
        <v>-3.0798000000000001</v>
      </c>
      <c r="H42">
        <v>2018.5</v>
      </c>
      <c r="I42">
        <f>AVERAGE(F471:F482)</f>
        <v>0.99375000000000002</v>
      </c>
      <c r="M42">
        <f t="shared" si="6"/>
        <v>1.7939788888888888</v>
      </c>
      <c r="N42">
        <v>2018</v>
      </c>
      <c r="O42" s="11"/>
      <c r="V42" s="53"/>
    </row>
    <row r="43" spans="1:22">
      <c r="A43">
        <v>1982</v>
      </c>
      <c r="B43">
        <v>5</v>
      </c>
      <c r="C43">
        <v>-0.29599999999999999</v>
      </c>
      <c r="E43">
        <f t="shared" si="3"/>
        <v>1982.375</v>
      </c>
      <c r="F43">
        <f t="shared" si="4"/>
        <v>-0.53279999999999994</v>
      </c>
      <c r="H43">
        <v>2019.5</v>
      </c>
      <c r="I43">
        <f>AVERAGE(F483:F494)</f>
        <v>0.42120000000000002</v>
      </c>
      <c r="M43">
        <f t="shared" si="6"/>
        <v>1.2214288888888887</v>
      </c>
      <c r="N43">
        <v>2019</v>
      </c>
      <c r="O43" s="11"/>
      <c r="R43" s="21"/>
      <c r="S43" s="21"/>
      <c r="T43" s="21"/>
      <c r="U43" s="21"/>
      <c r="V43" s="53"/>
    </row>
    <row r="44" spans="1:22">
      <c r="A44">
        <v>1982</v>
      </c>
      <c r="B44">
        <v>6</v>
      </c>
      <c r="C44">
        <v>-1.619</v>
      </c>
      <c r="E44">
        <f t="shared" si="3"/>
        <v>1982.4583333333333</v>
      </c>
      <c r="F44">
        <f t="shared" si="4"/>
        <v>-2.9142000000000001</v>
      </c>
      <c r="H44">
        <v>2020.5</v>
      </c>
      <c r="I44">
        <f>AVERAGE(F495:F506)</f>
        <v>1.4904000000000002</v>
      </c>
      <c r="M44">
        <f t="shared" si="6"/>
        <v>2.2906288888888886</v>
      </c>
      <c r="N44">
        <v>2020</v>
      </c>
      <c r="O44" s="11"/>
      <c r="V44" s="53"/>
    </row>
    <row r="45" spans="1:22">
      <c r="A45">
        <v>1982</v>
      </c>
      <c r="B45">
        <v>7</v>
      </c>
      <c r="C45">
        <v>-0.54</v>
      </c>
      <c r="E45">
        <f t="shared" si="3"/>
        <v>1982.5416666666665</v>
      </c>
      <c r="F45">
        <f t="shared" si="4"/>
        <v>-0.97200000000000009</v>
      </c>
      <c r="H45">
        <v>2021.5</v>
      </c>
      <c r="I45">
        <f>AVERAGE(F507:F518)</f>
        <v>1.6851000000000003</v>
      </c>
      <c r="M45">
        <f>I45+K$11</f>
        <v>2.4853288888888887</v>
      </c>
      <c r="N45">
        <v>2021</v>
      </c>
      <c r="O45" s="11"/>
      <c r="V45" s="53"/>
    </row>
    <row r="46" spans="1:22">
      <c r="A46">
        <v>1982</v>
      </c>
      <c r="B46">
        <v>8</v>
      </c>
      <c r="C46">
        <v>-0.52600000000000002</v>
      </c>
      <c r="E46">
        <f t="shared" si="3"/>
        <v>1982.625</v>
      </c>
      <c r="F46">
        <f t="shared" si="4"/>
        <v>-0.94679999999999997</v>
      </c>
      <c r="H46">
        <v>2022.5</v>
      </c>
      <c r="I46">
        <f>AVERAGE(F519:F530)</f>
        <v>0.79664999999999975</v>
      </c>
      <c r="M46">
        <f t="shared" ref="M46:M47" si="7">I46+K$11</f>
        <v>1.5968788888888885</v>
      </c>
      <c r="N46">
        <v>2022</v>
      </c>
      <c r="O46" s="11"/>
      <c r="V46" s="53"/>
    </row>
    <row r="47" spans="1:22">
      <c r="A47">
        <v>1982</v>
      </c>
      <c r="B47">
        <v>9</v>
      </c>
      <c r="C47">
        <v>-0.39300000000000002</v>
      </c>
      <c r="E47">
        <f t="shared" si="3"/>
        <v>1982.7083333333333</v>
      </c>
      <c r="F47">
        <f t="shared" si="4"/>
        <v>-0.70740000000000003</v>
      </c>
      <c r="H47">
        <v>2023.5</v>
      </c>
      <c r="I47">
        <f>AVERAGE(F531:F542)</f>
        <v>1.0860000000000001</v>
      </c>
      <c r="M47">
        <f t="shared" si="7"/>
        <v>1.8862288888888887</v>
      </c>
      <c r="N47">
        <v>2023</v>
      </c>
      <c r="O47" s="11"/>
      <c r="V47" s="53"/>
    </row>
    <row r="48" spans="1:22">
      <c r="A48">
        <v>1982</v>
      </c>
      <c r="B48">
        <v>10</v>
      </c>
      <c r="C48">
        <v>-0.42499999999999999</v>
      </c>
      <c r="E48">
        <f t="shared" si="3"/>
        <v>1982.7916666666665</v>
      </c>
      <c r="F48">
        <f t="shared" si="4"/>
        <v>-0.7649999999999999</v>
      </c>
      <c r="N48" s="11"/>
      <c r="O48" s="11"/>
      <c r="V48" s="53"/>
    </row>
    <row r="49" spans="1:22">
      <c r="A49">
        <v>1982</v>
      </c>
      <c r="B49">
        <v>11</v>
      </c>
      <c r="C49">
        <v>-0.89100000000000001</v>
      </c>
      <c r="E49">
        <f t="shared" si="3"/>
        <v>1982.875</v>
      </c>
      <c r="F49">
        <f t="shared" si="4"/>
        <v>-1.6038000000000001</v>
      </c>
      <c r="N49" s="11"/>
      <c r="O49" s="11"/>
      <c r="V49" s="53"/>
    </row>
    <row r="50" spans="1:22">
      <c r="A50">
        <v>1982</v>
      </c>
      <c r="B50">
        <v>12</v>
      </c>
      <c r="C50">
        <v>0.71199999999999997</v>
      </c>
      <c r="E50">
        <f t="shared" si="3"/>
        <v>1982.9583333333333</v>
      </c>
      <c r="F50">
        <f t="shared" si="4"/>
        <v>1.2815999999999999</v>
      </c>
      <c r="N50" s="11"/>
      <c r="O50" s="11"/>
      <c r="V50" s="53"/>
    </row>
    <row r="51" spans="1:22">
      <c r="A51">
        <v>1983</v>
      </c>
      <c r="B51">
        <v>1</v>
      </c>
      <c r="C51">
        <v>0.44500000000000001</v>
      </c>
      <c r="E51">
        <f t="shared" si="3"/>
        <v>1983.0416666666665</v>
      </c>
      <c r="F51">
        <f t="shared" si="4"/>
        <v>0.80099999999999993</v>
      </c>
      <c r="N51" s="11"/>
      <c r="O51" s="11"/>
      <c r="V51" s="53"/>
    </row>
    <row r="52" spans="1:22">
      <c r="A52">
        <v>1983</v>
      </c>
      <c r="B52">
        <v>2</v>
      </c>
      <c r="C52">
        <v>0.22</v>
      </c>
      <c r="E52">
        <f t="shared" si="3"/>
        <v>1983.125</v>
      </c>
      <c r="F52">
        <f t="shared" si="4"/>
        <v>0.39600000000000002</v>
      </c>
      <c r="N52" s="11"/>
      <c r="O52" s="11"/>
      <c r="V52" s="53"/>
    </row>
    <row r="53" spans="1:22">
      <c r="A53">
        <v>1983</v>
      </c>
      <c r="B53">
        <v>3</v>
      </c>
      <c r="C53">
        <v>-0.63200000000000001</v>
      </c>
      <c r="E53">
        <f t="shared" si="3"/>
        <v>1983.2083333333333</v>
      </c>
      <c r="F53">
        <f t="shared" si="4"/>
        <v>-1.1375999999999999</v>
      </c>
      <c r="N53" s="11"/>
      <c r="O53" s="11"/>
      <c r="V53" s="53"/>
    </row>
    <row r="54" spans="1:22">
      <c r="A54">
        <v>1983</v>
      </c>
      <c r="B54">
        <v>4</v>
      </c>
      <c r="C54">
        <v>-2.87</v>
      </c>
      <c r="E54">
        <f t="shared" si="3"/>
        <v>1983.2916666666665</v>
      </c>
      <c r="F54">
        <f t="shared" si="4"/>
        <v>-5.1660000000000004</v>
      </c>
      <c r="N54" s="11"/>
      <c r="O54" s="11"/>
      <c r="V54" s="53"/>
    </row>
    <row r="55" spans="1:22">
      <c r="A55">
        <v>1983</v>
      </c>
      <c r="B55">
        <v>5</v>
      </c>
      <c r="C55">
        <v>-1.7509999999999999</v>
      </c>
      <c r="E55">
        <f t="shared" si="3"/>
        <v>1983.375</v>
      </c>
      <c r="F55">
        <f t="shared" si="4"/>
        <v>-3.1517999999999997</v>
      </c>
      <c r="N55" s="11"/>
      <c r="O55" s="11"/>
      <c r="V55" s="53"/>
    </row>
    <row r="56" spans="1:22">
      <c r="A56">
        <v>1983</v>
      </c>
      <c r="B56">
        <v>6</v>
      </c>
      <c r="C56">
        <v>-1.1399999999999999</v>
      </c>
      <c r="E56">
        <f t="shared" si="3"/>
        <v>1983.4583333333333</v>
      </c>
      <c r="F56">
        <f t="shared" si="4"/>
        <v>-2.052</v>
      </c>
      <c r="N56" s="11"/>
      <c r="O56" s="11"/>
      <c r="V56" s="53"/>
    </row>
    <row r="57" spans="1:22">
      <c r="A57">
        <v>1983</v>
      </c>
      <c r="B57">
        <v>7</v>
      </c>
      <c r="C57">
        <v>-5.7000000000000002E-2</v>
      </c>
      <c r="E57">
        <f t="shared" si="3"/>
        <v>1983.5416666666665</v>
      </c>
      <c r="F57">
        <f t="shared" si="4"/>
        <v>-0.1026</v>
      </c>
      <c r="N57" s="11"/>
      <c r="O57" s="11"/>
      <c r="V57" s="53"/>
    </row>
    <row r="58" spans="1:22">
      <c r="A58">
        <v>1983</v>
      </c>
      <c r="B58">
        <v>8</v>
      </c>
      <c r="C58">
        <v>0.78100000000000003</v>
      </c>
      <c r="E58">
        <f t="shared" si="3"/>
        <v>1983.625</v>
      </c>
      <c r="F58">
        <f t="shared" si="4"/>
        <v>1.4057999999999999</v>
      </c>
      <c r="N58" s="11"/>
      <c r="O58" s="11"/>
      <c r="V58" s="53"/>
    </row>
    <row r="59" spans="1:22">
      <c r="A59">
        <v>1983</v>
      </c>
      <c r="B59">
        <v>9</v>
      </c>
      <c r="C59">
        <v>-0.26400000000000001</v>
      </c>
      <c r="E59">
        <f t="shared" si="3"/>
        <v>1983.7083333333333</v>
      </c>
      <c r="F59">
        <f t="shared" si="4"/>
        <v>-0.47520000000000007</v>
      </c>
      <c r="N59" s="11"/>
      <c r="O59" s="11"/>
      <c r="V59" s="53"/>
    </row>
    <row r="60" spans="1:22">
      <c r="A60">
        <v>1983</v>
      </c>
      <c r="B60">
        <v>10</v>
      </c>
      <c r="C60">
        <v>0.30299999999999999</v>
      </c>
      <c r="E60">
        <f t="shared" si="3"/>
        <v>1983.7916666666665</v>
      </c>
      <c r="F60">
        <f t="shared" si="4"/>
        <v>0.5454</v>
      </c>
      <c r="N60" s="11"/>
      <c r="O60" s="11"/>
      <c r="V60" s="53"/>
    </row>
    <row r="61" spans="1:22">
      <c r="A61">
        <v>1983</v>
      </c>
      <c r="B61">
        <v>11</v>
      </c>
      <c r="C61">
        <v>-0.47599999999999998</v>
      </c>
      <c r="E61">
        <f t="shared" si="3"/>
        <v>1983.875</v>
      </c>
      <c r="F61">
        <f t="shared" si="4"/>
        <v>-0.85680000000000001</v>
      </c>
      <c r="N61" s="11"/>
      <c r="O61" s="11"/>
      <c r="V61" s="53"/>
    </row>
    <row r="62" spans="1:22">
      <c r="A62">
        <v>1983</v>
      </c>
      <c r="B62">
        <v>12</v>
      </c>
      <c r="C62">
        <v>-2.4529999999999998</v>
      </c>
      <c r="E62">
        <f t="shared" si="3"/>
        <v>1983.9583333333333</v>
      </c>
      <c r="F62">
        <f t="shared" si="4"/>
        <v>-4.4154</v>
      </c>
      <c r="N62" s="11"/>
      <c r="O62" s="11"/>
      <c r="V62" s="53"/>
    </row>
    <row r="63" spans="1:22">
      <c r="A63">
        <v>1984</v>
      </c>
      <c r="B63">
        <v>1</v>
      </c>
      <c r="C63">
        <v>-0.82</v>
      </c>
      <c r="E63">
        <f t="shared" si="3"/>
        <v>1984.0416666666665</v>
      </c>
      <c r="F63">
        <f t="shared" si="4"/>
        <v>-1.476</v>
      </c>
      <c r="N63" s="11"/>
      <c r="O63" s="11"/>
      <c r="V63" s="53"/>
    </row>
    <row r="64" spans="1:22">
      <c r="A64">
        <v>1984</v>
      </c>
      <c r="B64">
        <v>2</v>
      </c>
      <c r="C64">
        <v>0.624</v>
      </c>
      <c r="E64">
        <f t="shared" si="3"/>
        <v>1984.125</v>
      </c>
      <c r="F64">
        <f t="shared" si="4"/>
        <v>1.1232</v>
      </c>
      <c r="N64" s="11"/>
      <c r="O64" s="11"/>
      <c r="V64" s="53"/>
    </row>
    <row r="65" spans="1:22">
      <c r="A65">
        <v>1984</v>
      </c>
      <c r="B65">
        <v>3</v>
      </c>
      <c r="C65">
        <v>-1.2410000000000001</v>
      </c>
      <c r="E65">
        <f t="shared" si="3"/>
        <v>1984.2083333333333</v>
      </c>
      <c r="F65">
        <f t="shared" si="4"/>
        <v>-2.2338</v>
      </c>
      <c r="N65" s="11"/>
      <c r="O65" s="11"/>
      <c r="V65" s="53"/>
    </row>
    <row r="66" spans="1:22">
      <c r="A66">
        <v>1984</v>
      </c>
      <c r="B66">
        <v>4</v>
      </c>
      <c r="C66">
        <v>-0.98099999999999998</v>
      </c>
      <c r="E66">
        <f t="shared" si="3"/>
        <v>1984.2916666666665</v>
      </c>
      <c r="F66">
        <f t="shared" si="4"/>
        <v>-1.7658</v>
      </c>
      <c r="N66" s="11"/>
      <c r="O66" s="11"/>
      <c r="V66" s="53"/>
    </row>
    <row r="67" spans="1:22">
      <c r="A67">
        <v>1984</v>
      </c>
      <c r="B67">
        <v>5</v>
      </c>
      <c r="C67">
        <v>-0.54500000000000004</v>
      </c>
      <c r="E67">
        <f t="shared" si="3"/>
        <v>1984.375</v>
      </c>
      <c r="F67">
        <f t="shared" si="4"/>
        <v>-0.98100000000000009</v>
      </c>
      <c r="N67" s="11"/>
      <c r="O67" s="11"/>
      <c r="V67" s="53"/>
    </row>
    <row r="68" spans="1:22">
      <c r="A68">
        <v>1984</v>
      </c>
      <c r="B68">
        <v>6</v>
      </c>
      <c r="C68">
        <v>-0.746</v>
      </c>
      <c r="E68">
        <f t="shared" si="3"/>
        <v>1984.4583333333333</v>
      </c>
      <c r="F68">
        <f t="shared" si="4"/>
        <v>-1.3428</v>
      </c>
      <c r="N68" s="11"/>
      <c r="O68" s="11"/>
      <c r="V68" s="53"/>
    </row>
    <row r="69" spans="1:22">
      <c r="A69">
        <v>1984</v>
      </c>
      <c r="B69">
        <v>7</v>
      </c>
      <c r="C69">
        <v>-0.48799999999999999</v>
      </c>
      <c r="E69">
        <f t="shared" si="3"/>
        <v>1984.5416666666665</v>
      </c>
      <c r="F69">
        <f t="shared" si="4"/>
        <v>-0.87839999999999985</v>
      </c>
      <c r="N69" s="11"/>
      <c r="O69" s="11"/>
      <c r="V69" s="53"/>
    </row>
    <row r="70" spans="1:22">
      <c r="A70">
        <v>1984</v>
      </c>
      <c r="B70">
        <v>8</v>
      </c>
      <c r="C70">
        <v>-0.02</v>
      </c>
      <c r="E70">
        <f t="shared" si="3"/>
        <v>1984.625</v>
      </c>
      <c r="F70">
        <f t="shared" si="4"/>
        <v>-3.5999999999999997E-2</v>
      </c>
      <c r="N70" s="11"/>
      <c r="O70" s="11"/>
      <c r="V70" s="53"/>
    </row>
    <row r="71" spans="1:22">
      <c r="A71">
        <v>1984</v>
      </c>
      <c r="B71">
        <v>9</v>
      </c>
      <c r="C71">
        <v>-1.3009999999999999</v>
      </c>
      <c r="E71">
        <f t="shared" si="3"/>
        <v>1984.7083333333333</v>
      </c>
      <c r="F71">
        <f t="shared" si="4"/>
        <v>-2.3418000000000001</v>
      </c>
      <c r="N71" s="11"/>
      <c r="O71" s="11"/>
      <c r="V71" s="53"/>
    </row>
    <row r="72" spans="1:22">
      <c r="A72">
        <v>1984</v>
      </c>
      <c r="B72">
        <v>10</v>
      </c>
      <c r="C72">
        <v>-0.84799999999999998</v>
      </c>
      <c r="E72">
        <f t="shared" si="3"/>
        <v>1984.7916666666665</v>
      </c>
      <c r="F72">
        <f t="shared" si="4"/>
        <v>-1.5264</v>
      </c>
      <c r="N72" s="11"/>
      <c r="O72" s="11"/>
      <c r="V72" s="53"/>
    </row>
    <row r="73" spans="1:22">
      <c r="A73">
        <v>1984</v>
      </c>
      <c r="B73">
        <v>11</v>
      </c>
      <c r="C73">
        <v>-0.92500000000000004</v>
      </c>
      <c r="E73">
        <f t="shared" si="3"/>
        <v>1984.875</v>
      </c>
      <c r="F73">
        <f t="shared" si="4"/>
        <v>-1.6650000000000003</v>
      </c>
      <c r="N73" s="11"/>
      <c r="O73" s="11"/>
      <c r="V73" s="53"/>
    </row>
    <row r="74" spans="1:22">
      <c r="A74">
        <v>1984</v>
      </c>
      <c r="B74">
        <v>12</v>
      </c>
      <c r="C74">
        <v>0.50700000000000001</v>
      </c>
      <c r="E74">
        <f t="shared" si="3"/>
        <v>1984.9583333333333</v>
      </c>
      <c r="F74">
        <f t="shared" si="4"/>
        <v>0.91259999999999997</v>
      </c>
      <c r="N74" s="11"/>
      <c r="O74" s="11"/>
      <c r="V74" s="53"/>
    </row>
    <row r="75" spans="1:22">
      <c r="A75">
        <v>1985</v>
      </c>
      <c r="B75">
        <v>1</v>
      </c>
      <c r="C75">
        <v>-2.149</v>
      </c>
      <c r="E75">
        <f t="shared" si="3"/>
        <v>1985.0416666666665</v>
      </c>
      <c r="F75">
        <f t="shared" si="4"/>
        <v>-3.8682000000000003</v>
      </c>
      <c r="N75" s="11"/>
      <c r="O75" s="11"/>
      <c r="V75" s="53"/>
    </row>
    <row r="76" spans="1:22">
      <c r="A76">
        <v>1985</v>
      </c>
      <c r="B76">
        <v>2</v>
      </c>
      <c r="C76">
        <v>-3.93</v>
      </c>
      <c r="E76">
        <f t="shared" ref="E76:E139" si="8">A76+B76/12-1/24</f>
        <v>1985.125</v>
      </c>
      <c r="F76">
        <f t="shared" ref="F76:F139" si="9">C76*9/5</f>
        <v>-7.0740000000000007</v>
      </c>
      <c r="N76" s="11"/>
      <c r="O76" s="11"/>
      <c r="V76" s="53"/>
    </row>
    <row r="77" spans="1:22">
      <c r="A77">
        <v>1985</v>
      </c>
      <c r="B77">
        <v>3</v>
      </c>
      <c r="C77">
        <v>-0.16300000000000001</v>
      </c>
      <c r="E77">
        <f t="shared" si="8"/>
        <v>1985.2083333333333</v>
      </c>
      <c r="F77">
        <f t="shared" si="9"/>
        <v>-0.29339999999999999</v>
      </c>
      <c r="N77" s="11"/>
      <c r="O77" s="11"/>
      <c r="V77" s="53"/>
    </row>
    <row r="78" spans="1:22">
      <c r="A78">
        <v>1985</v>
      </c>
      <c r="B78">
        <v>4</v>
      </c>
      <c r="C78">
        <v>0.40799999999999997</v>
      </c>
      <c r="E78">
        <f t="shared" si="8"/>
        <v>1985.2916666666665</v>
      </c>
      <c r="F78">
        <f t="shared" si="9"/>
        <v>0.73439999999999994</v>
      </c>
      <c r="N78" s="11"/>
      <c r="O78" s="11"/>
      <c r="V78" s="53"/>
    </row>
    <row r="79" spans="1:22">
      <c r="A79">
        <v>1985</v>
      </c>
      <c r="B79">
        <v>5</v>
      </c>
      <c r="C79">
        <v>0.373</v>
      </c>
      <c r="E79">
        <f t="shared" si="8"/>
        <v>1985.375</v>
      </c>
      <c r="F79">
        <f t="shared" si="9"/>
        <v>0.6714</v>
      </c>
      <c r="N79" s="11"/>
      <c r="O79" s="11"/>
      <c r="V79" s="53"/>
    </row>
    <row r="80" spans="1:22">
      <c r="A80">
        <v>1985</v>
      </c>
      <c r="B80">
        <v>6</v>
      </c>
      <c r="C80">
        <v>-0.96599999999999997</v>
      </c>
      <c r="E80">
        <f t="shared" si="8"/>
        <v>1985.4583333333333</v>
      </c>
      <c r="F80">
        <f t="shared" si="9"/>
        <v>-1.7387999999999999</v>
      </c>
      <c r="N80" s="11"/>
      <c r="O80" s="11"/>
      <c r="V80" s="53"/>
    </row>
    <row r="81" spans="1:22">
      <c r="A81">
        <v>1985</v>
      </c>
      <c r="B81">
        <v>7</v>
      </c>
      <c r="C81">
        <v>-0.54</v>
      </c>
      <c r="E81">
        <f t="shared" si="8"/>
        <v>1985.5416666666665</v>
      </c>
      <c r="F81">
        <f t="shared" si="9"/>
        <v>-0.97200000000000009</v>
      </c>
      <c r="N81" s="11"/>
      <c r="O81" s="11"/>
      <c r="V81" s="53"/>
    </row>
    <row r="82" spans="1:22">
      <c r="A82">
        <v>1985</v>
      </c>
      <c r="B82">
        <v>8</v>
      </c>
      <c r="C82">
        <v>-1.2390000000000001</v>
      </c>
      <c r="E82">
        <f t="shared" si="8"/>
        <v>1985.625</v>
      </c>
      <c r="F82">
        <f t="shared" si="9"/>
        <v>-2.2302000000000004</v>
      </c>
      <c r="N82" s="11"/>
      <c r="O82" s="11"/>
      <c r="V82" s="53"/>
    </row>
    <row r="83" spans="1:22">
      <c r="A83">
        <v>1985</v>
      </c>
      <c r="B83">
        <v>9</v>
      </c>
      <c r="C83">
        <v>-1.3080000000000001</v>
      </c>
      <c r="E83">
        <f t="shared" si="8"/>
        <v>1985.7083333333333</v>
      </c>
      <c r="F83">
        <f t="shared" si="9"/>
        <v>-2.3544</v>
      </c>
      <c r="N83" s="11"/>
      <c r="O83" s="11"/>
      <c r="V83" s="53"/>
    </row>
    <row r="84" spans="1:22">
      <c r="A84">
        <v>1985</v>
      </c>
      <c r="B84">
        <v>10</v>
      </c>
      <c r="C84">
        <v>-0.16400000000000001</v>
      </c>
      <c r="E84">
        <f t="shared" si="8"/>
        <v>1985.7916666666665</v>
      </c>
      <c r="F84">
        <f t="shared" si="9"/>
        <v>-0.29520000000000002</v>
      </c>
      <c r="N84" s="11"/>
      <c r="O84" s="11"/>
      <c r="V84" s="53"/>
    </row>
    <row r="85" spans="1:22">
      <c r="A85">
        <v>1985</v>
      </c>
      <c r="B85">
        <v>11</v>
      </c>
      <c r="C85">
        <v>-1.2989999999999999</v>
      </c>
      <c r="E85">
        <f t="shared" si="8"/>
        <v>1985.875</v>
      </c>
      <c r="F85">
        <f t="shared" si="9"/>
        <v>-2.3381999999999996</v>
      </c>
      <c r="N85" s="11"/>
      <c r="O85" s="11"/>
      <c r="V85" s="53"/>
    </row>
    <row r="86" spans="1:22">
      <c r="A86">
        <v>1985</v>
      </c>
      <c r="B86">
        <v>12</v>
      </c>
      <c r="C86">
        <v>-1.3779999999999999</v>
      </c>
      <c r="E86">
        <f t="shared" si="8"/>
        <v>1985.9583333333333</v>
      </c>
      <c r="F86">
        <f t="shared" si="9"/>
        <v>-2.4803999999999999</v>
      </c>
      <c r="N86" s="11"/>
      <c r="O86" s="11"/>
      <c r="V86" s="53"/>
    </row>
    <row r="87" spans="1:22">
      <c r="A87">
        <v>1986</v>
      </c>
      <c r="B87">
        <v>1</v>
      </c>
      <c r="C87">
        <v>0.751</v>
      </c>
      <c r="E87">
        <f t="shared" si="8"/>
        <v>1986.0416666666665</v>
      </c>
      <c r="F87">
        <f t="shared" si="9"/>
        <v>1.3518000000000001</v>
      </c>
      <c r="N87" s="11"/>
      <c r="O87" s="11"/>
      <c r="V87" s="53"/>
    </row>
    <row r="88" spans="1:22">
      <c r="A88">
        <v>1986</v>
      </c>
      <c r="B88">
        <v>2</v>
      </c>
      <c r="C88">
        <v>0.309</v>
      </c>
      <c r="E88">
        <f t="shared" si="8"/>
        <v>1986.125</v>
      </c>
      <c r="F88">
        <f t="shared" si="9"/>
        <v>0.55620000000000003</v>
      </c>
      <c r="N88" s="11"/>
      <c r="O88" s="11"/>
      <c r="V88" s="53"/>
    </row>
    <row r="89" spans="1:22">
      <c r="A89">
        <v>1986</v>
      </c>
      <c r="B89">
        <v>3</v>
      </c>
      <c r="C89">
        <v>1.1339999999999999</v>
      </c>
      <c r="E89">
        <f t="shared" si="8"/>
        <v>1986.2083333333333</v>
      </c>
      <c r="F89">
        <f t="shared" si="9"/>
        <v>2.0411999999999999</v>
      </c>
      <c r="N89" s="11"/>
      <c r="O89" s="11"/>
      <c r="V89" s="53"/>
    </row>
    <row r="90" spans="1:22">
      <c r="A90">
        <v>1986</v>
      </c>
      <c r="B90">
        <v>4</v>
      </c>
      <c r="C90">
        <v>0.34200000000000003</v>
      </c>
      <c r="E90">
        <f t="shared" si="8"/>
        <v>1986.2916666666665</v>
      </c>
      <c r="F90">
        <f t="shared" si="9"/>
        <v>0.61560000000000004</v>
      </c>
      <c r="N90" s="11"/>
      <c r="O90" s="11"/>
      <c r="V90" s="53"/>
    </row>
    <row r="91" spans="1:22">
      <c r="A91">
        <v>1986</v>
      </c>
      <c r="B91">
        <v>5</v>
      </c>
      <c r="C91">
        <v>-7.0999999999999994E-2</v>
      </c>
      <c r="E91">
        <f t="shared" si="8"/>
        <v>1986.375</v>
      </c>
      <c r="F91">
        <f t="shared" si="9"/>
        <v>-0.12779999999999997</v>
      </c>
      <c r="N91" s="11"/>
      <c r="O91" s="11"/>
      <c r="V91" s="53"/>
    </row>
    <row r="92" spans="1:22">
      <c r="A92">
        <v>1986</v>
      </c>
      <c r="B92">
        <v>6</v>
      </c>
      <c r="C92">
        <v>0.621</v>
      </c>
      <c r="E92">
        <f t="shared" si="8"/>
        <v>1986.4583333333333</v>
      </c>
      <c r="F92">
        <f t="shared" si="9"/>
        <v>1.1178000000000001</v>
      </c>
      <c r="N92" s="11"/>
      <c r="O92" s="11"/>
      <c r="V92" s="53"/>
    </row>
    <row r="93" spans="1:22">
      <c r="A93">
        <v>1986</v>
      </c>
      <c r="B93">
        <v>7</v>
      </c>
      <c r="C93">
        <v>-0.63</v>
      </c>
      <c r="E93">
        <f t="shared" si="8"/>
        <v>1986.5416666666665</v>
      </c>
      <c r="F93">
        <f t="shared" si="9"/>
        <v>-1.1339999999999999</v>
      </c>
      <c r="N93" s="11"/>
      <c r="O93" s="11"/>
      <c r="V93" s="53"/>
    </row>
    <row r="94" spans="1:22">
      <c r="A94">
        <v>1986</v>
      </c>
      <c r="B94">
        <v>8</v>
      </c>
      <c r="C94">
        <v>-0.85099999999999998</v>
      </c>
      <c r="E94">
        <f t="shared" si="8"/>
        <v>1986.625</v>
      </c>
      <c r="F94">
        <f t="shared" si="9"/>
        <v>-1.5318000000000001</v>
      </c>
      <c r="N94" s="11"/>
      <c r="O94" s="11"/>
      <c r="V94" s="53"/>
    </row>
    <row r="95" spans="1:22">
      <c r="A95">
        <v>1986</v>
      </c>
      <c r="B95">
        <v>9</v>
      </c>
      <c r="C95">
        <v>-1.4470000000000001</v>
      </c>
      <c r="E95">
        <f t="shared" si="8"/>
        <v>1986.7083333333333</v>
      </c>
      <c r="F95">
        <f t="shared" si="9"/>
        <v>-2.6046</v>
      </c>
      <c r="N95" s="11"/>
      <c r="O95" s="11"/>
      <c r="V95" s="53"/>
    </row>
    <row r="96" spans="1:22">
      <c r="A96">
        <v>1986</v>
      </c>
      <c r="B96">
        <v>10</v>
      </c>
      <c r="C96">
        <v>-0.435</v>
      </c>
      <c r="E96">
        <f t="shared" si="8"/>
        <v>1986.7916666666665</v>
      </c>
      <c r="F96">
        <f t="shared" si="9"/>
        <v>-0.78300000000000003</v>
      </c>
      <c r="N96" s="11"/>
      <c r="O96" s="11"/>
      <c r="V96" s="53"/>
    </row>
    <row r="97" spans="1:22">
      <c r="A97">
        <v>1986</v>
      </c>
      <c r="B97">
        <v>11</v>
      </c>
      <c r="C97">
        <v>-0.41399999999999998</v>
      </c>
      <c r="E97">
        <f t="shared" si="8"/>
        <v>1986.875</v>
      </c>
      <c r="F97">
        <f t="shared" si="9"/>
        <v>-0.74519999999999997</v>
      </c>
      <c r="N97" s="11"/>
      <c r="O97" s="11"/>
      <c r="V97" s="53"/>
    </row>
    <row r="98" spans="1:22">
      <c r="A98">
        <v>1986</v>
      </c>
      <c r="B98">
        <v>12</v>
      </c>
      <c r="C98">
        <v>0.27600000000000002</v>
      </c>
      <c r="E98">
        <f t="shared" si="8"/>
        <v>1986.9583333333333</v>
      </c>
      <c r="F98">
        <f t="shared" si="9"/>
        <v>0.49680000000000002</v>
      </c>
      <c r="N98" s="11"/>
      <c r="O98" s="11"/>
      <c r="V98" s="53"/>
    </row>
    <row r="99" spans="1:22">
      <c r="A99">
        <v>1987</v>
      </c>
      <c r="B99">
        <v>1</v>
      </c>
      <c r="C99">
        <v>-0.124</v>
      </c>
      <c r="E99">
        <f t="shared" si="8"/>
        <v>1987.0416666666665</v>
      </c>
      <c r="F99">
        <f t="shared" si="9"/>
        <v>-0.22320000000000001</v>
      </c>
      <c r="N99" s="11"/>
      <c r="O99" s="11"/>
      <c r="V99" s="53"/>
    </row>
    <row r="100" spans="1:22">
      <c r="A100">
        <v>1987</v>
      </c>
      <c r="B100">
        <v>2</v>
      </c>
      <c r="C100">
        <v>0.64800000000000002</v>
      </c>
      <c r="E100">
        <f t="shared" si="8"/>
        <v>1987.125</v>
      </c>
      <c r="F100">
        <f t="shared" si="9"/>
        <v>1.1663999999999999</v>
      </c>
      <c r="N100" s="11"/>
      <c r="O100" s="11"/>
      <c r="V100" s="53"/>
    </row>
    <row r="101" spans="1:22">
      <c r="A101">
        <v>1987</v>
      </c>
      <c r="B101">
        <v>3</v>
      </c>
      <c r="C101">
        <v>-6.3E-2</v>
      </c>
      <c r="E101">
        <f t="shared" si="8"/>
        <v>1987.2083333333333</v>
      </c>
      <c r="F101">
        <f t="shared" si="9"/>
        <v>-0.11339999999999999</v>
      </c>
      <c r="N101" s="11"/>
      <c r="O101" s="11"/>
      <c r="V101" s="53"/>
    </row>
    <row r="102" spans="1:22">
      <c r="A102">
        <v>1987</v>
      </c>
      <c r="B102">
        <v>4</v>
      </c>
      <c r="C102">
        <v>0.83699999999999997</v>
      </c>
      <c r="E102">
        <f t="shared" si="8"/>
        <v>1987.2916666666665</v>
      </c>
      <c r="F102">
        <f t="shared" si="9"/>
        <v>1.5065999999999999</v>
      </c>
      <c r="N102" s="11"/>
      <c r="O102" s="11"/>
      <c r="V102" s="53"/>
    </row>
    <row r="103" spans="1:22">
      <c r="A103">
        <v>1987</v>
      </c>
      <c r="B103">
        <v>5</v>
      </c>
      <c r="C103">
        <v>0.90700000000000003</v>
      </c>
      <c r="E103">
        <f t="shared" si="8"/>
        <v>1987.375</v>
      </c>
      <c r="F103">
        <f t="shared" si="9"/>
        <v>1.6326000000000001</v>
      </c>
      <c r="N103" s="11"/>
      <c r="O103" s="11"/>
      <c r="V103" s="53"/>
    </row>
    <row r="104" spans="1:22">
      <c r="A104">
        <v>1987</v>
      </c>
      <c r="B104">
        <v>6</v>
      </c>
      <c r="C104">
        <v>0.57599999999999996</v>
      </c>
      <c r="E104">
        <f t="shared" si="8"/>
        <v>1987.4583333333333</v>
      </c>
      <c r="F104">
        <f t="shared" si="9"/>
        <v>1.0367999999999999</v>
      </c>
      <c r="N104" s="11"/>
      <c r="O104" s="11"/>
      <c r="V104" s="53"/>
    </row>
    <row r="105" spans="1:22">
      <c r="A105">
        <v>1987</v>
      </c>
      <c r="B105">
        <v>7</v>
      </c>
      <c r="C105">
        <v>-0.49</v>
      </c>
      <c r="E105">
        <f t="shared" si="8"/>
        <v>1987.5416666666665</v>
      </c>
      <c r="F105">
        <f t="shared" si="9"/>
        <v>-0.88200000000000001</v>
      </c>
      <c r="N105" s="11"/>
      <c r="O105" s="11"/>
      <c r="V105" s="53"/>
    </row>
    <row r="106" spans="1:22">
      <c r="A106">
        <v>1987</v>
      </c>
      <c r="B106">
        <v>8</v>
      </c>
      <c r="C106">
        <v>-0.79900000000000004</v>
      </c>
      <c r="E106">
        <f t="shared" si="8"/>
        <v>1987.625</v>
      </c>
      <c r="F106">
        <f t="shared" si="9"/>
        <v>-1.4382000000000001</v>
      </c>
      <c r="N106" s="11"/>
      <c r="O106" s="11"/>
      <c r="V106" s="53"/>
    </row>
    <row r="107" spans="1:22">
      <c r="A107">
        <v>1987</v>
      </c>
      <c r="B107">
        <v>9</v>
      </c>
      <c r="C107">
        <v>-0.51300000000000001</v>
      </c>
      <c r="E107">
        <f t="shared" si="8"/>
        <v>1987.7083333333333</v>
      </c>
      <c r="F107">
        <f t="shared" si="9"/>
        <v>-0.9234</v>
      </c>
      <c r="N107" s="11"/>
      <c r="O107" s="11"/>
      <c r="V107" s="53"/>
    </row>
    <row r="108" spans="1:22">
      <c r="A108">
        <v>1987</v>
      </c>
      <c r="B108">
        <v>10</v>
      </c>
      <c r="C108">
        <v>-0.312</v>
      </c>
      <c r="E108">
        <f t="shared" si="8"/>
        <v>1987.7916666666665</v>
      </c>
      <c r="F108">
        <f t="shared" si="9"/>
        <v>-0.56159999999999999</v>
      </c>
      <c r="N108" s="11"/>
      <c r="O108" s="11"/>
      <c r="V108" s="53"/>
    </row>
    <row r="109" spans="1:22">
      <c r="A109">
        <v>1987</v>
      </c>
      <c r="B109">
        <v>11</v>
      </c>
      <c r="C109">
        <v>0.77900000000000003</v>
      </c>
      <c r="E109">
        <f t="shared" si="8"/>
        <v>1987.875</v>
      </c>
      <c r="F109">
        <f t="shared" si="9"/>
        <v>1.4022000000000001</v>
      </c>
      <c r="N109" s="11"/>
      <c r="O109" s="11"/>
      <c r="V109" s="53"/>
    </row>
    <row r="110" spans="1:22">
      <c r="A110">
        <v>1987</v>
      </c>
      <c r="B110">
        <v>12</v>
      </c>
      <c r="C110">
        <v>0.628</v>
      </c>
      <c r="E110">
        <f t="shared" si="8"/>
        <v>1987.9583333333333</v>
      </c>
      <c r="F110">
        <f t="shared" si="9"/>
        <v>1.1304000000000001</v>
      </c>
      <c r="N110" s="11"/>
      <c r="O110" s="11"/>
      <c r="V110" s="53"/>
    </row>
    <row r="111" spans="1:22">
      <c r="A111">
        <v>1988</v>
      </c>
      <c r="B111">
        <v>1</v>
      </c>
      <c r="C111">
        <v>-1.419</v>
      </c>
      <c r="E111">
        <f t="shared" si="8"/>
        <v>1988.0416666666665</v>
      </c>
      <c r="F111">
        <f t="shared" si="9"/>
        <v>-2.5542000000000002</v>
      </c>
      <c r="N111" s="11"/>
      <c r="O111" s="11"/>
      <c r="V111" s="53"/>
    </row>
    <row r="112" spans="1:22">
      <c r="A112">
        <v>1988</v>
      </c>
      <c r="B112">
        <v>2</v>
      </c>
      <c r="C112">
        <v>-1.2609999999999999</v>
      </c>
      <c r="E112">
        <f t="shared" si="8"/>
        <v>1988.125</v>
      </c>
      <c r="F112">
        <f t="shared" si="9"/>
        <v>-2.2697999999999996</v>
      </c>
      <c r="N112" s="11"/>
      <c r="O112" s="11"/>
      <c r="V112" s="53"/>
    </row>
    <row r="113" spans="1:22">
      <c r="A113">
        <v>1988</v>
      </c>
      <c r="B113">
        <v>3</v>
      </c>
      <c r="C113">
        <v>-0.72599999999999998</v>
      </c>
      <c r="E113">
        <f t="shared" si="8"/>
        <v>1988.2083333333333</v>
      </c>
      <c r="F113">
        <f t="shared" si="9"/>
        <v>-1.3068</v>
      </c>
      <c r="N113" s="11"/>
      <c r="O113" s="11"/>
      <c r="V113" s="53"/>
    </row>
    <row r="114" spans="1:22">
      <c r="A114">
        <v>1988</v>
      </c>
      <c r="B114">
        <v>4</v>
      </c>
      <c r="C114">
        <v>0.14599999999999999</v>
      </c>
      <c r="E114">
        <f t="shared" si="8"/>
        <v>1988.2916666666665</v>
      </c>
      <c r="F114">
        <f t="shared" si="9"/>
        <v>0.26279999999999998</v>
      </c>
      <c r="N114" s="11"/>
      <c r="O114" s="11"/>
      <c r="V114" s="53"/>
    </row>
    <row r="115" spans="1:22">
      <c r="A115">
        <v>1988</v>
      </c>
      <c r="B115">
        <v>5</v>
      </c>
      <c r="C115">
        <v>0.19400000000000001</v>
      </c>
      <c r="E115">
        <f t="shared" si="8"/>
        <v>1988.375</v>
      </c>
      <c r="F115">
        <f t="shared" si="9"/>
        <v>0.34920000000000001</v>
      </c>
      <c r="N115" s="11"/>
      <c r="O115" s="11"/>
      <c r="V115" s="53"/>
    </row>
    <row r="116" spans="1:22">
      <c r="A116">
        <v>1988</v>
      </c>
      <c r="B116">
        <v>6</v>
      </c>
      <c r="C116">
        <v>1.2290000000000001</v>
      </c>
      <c r="E116">
        <f t="shared" si="8"/>
        <v>1988.4583333333333</v>
      </c>
      <c r="F116">
        <f t="shared" si="9"/>
        <v>2.2122000000000002</v>
      </c>
      <c r="N116" s="11"/>
      <c r="O116" s="11"/>
      <c r="V116" s="53"/>
    </row>
    <row r="117" spans="1:22">
      <c r="A117">
        <v>1988</v>
      </c>
      <c r="B117">
        <v>7</v>
      </c>
      <c r="C117">
        <v>0.14199999999999999</v>
      </c>
      <c r="E117">
        <f t="shared" si="8"/>
        <v>1988.5416666666665</v>
      </c>
      <c r="F117">
        <f t="shared" si="9"/>
        <v>0.25559999999999994</v>
      </c>
      <c r="N117" s="11"/>
      <c r="O117" s="11"/>
      <c r="V117" s="53"/>
    </row>
    <row r="118" spans="1:22">
      <c r="A118">
        <v>1988</v>
      </c>
      <c r="B118">
        <v>8</v>
      </c>
      <c r="C118">
        <v>0.46200000000000002</v>
      </c>
      <c r="E118">
        <f t="shared" si="8"/>
        <v>1988.625</v>
      </c>
      <c r="F118">
        <f t="shared" si="9"/>
        <v>0.83160000000000012</v>
      </c>
      <c r="N118" s="11"/>
      <c r="O118" s="11"/>
      <c r="V118" s="53"/>
    </row>
    <row r="119" spans="1:22">
      <c r="A119">
        <v>1988</v>
      </c>
      <c r="B119">
        <v>9</v>
      </c>
      <c r="C119">
        <v>0.36099999999999999</v>
      </c>
      <c r="E119">
        <f t="shared" si="8"/>
        <v>1988.7083333333333</v>
      </c>
      <c r="F119">
        <f t="shared" si="9"/>
        <v>0.64979999999999993</v>
      </c>
      <c r="N119" s="11"/>
      <c r="O119" s="11"/>
      <c r="V119" s="53"/>
    </row>
    <row r="120" spans="1:22">
      <c r="A120">
        <v>1988</v>
      </c>
      <c r="B120">
        <v>10</v>
      </c>
      <c r="C120">
        <v>-0.41799999999999998</v>
      </c>
      <c r="E120">
        <f t="shared" si="8"/>
        <v>1988.7916666666665</v>
      </c>
      <c r="F120">
        <f t="shared" si="9"/>
        <v>-0.75239999999999996</v>
      </c>
      <c r="N120" s="11"/>
      <c r="O120" s="11"/>
      <c r="V120" s="53"/>
    </row>
    <row r="121" spans="1:22">
      <c r="A121">
        <v>1988</v>
      </c>
      <c r="B121">
        <v>11</v>
      </c>
      <c r="C121">
        <v>-5.1999999999999998E-2</v>
      </c>
      <c r="E121">
        <f t="shared" si="8"/>
        <v>1988.875</v>
      </c>
      <c r="F121">
        <f t="shared" si="9"/>
        <v>-9.3599999999999989E-2</v>
      </c>
      <c r="N121" s="11"/>
      <c r="O121" s="11"/>
      <c r="V121" s="53"/>
    </row>
    <row r="122" spans="1:22">
      <c r="A122">
        <v>1988</v>
      </c>
      <c r="B122">
        <v>12</v>
      </c>
      <c r="C122">
        <v>-0.27300000000000002</v>
      </c>
      <c r="E122">
        <f t="shared" si="8"/>
        <v>1988.9583333333333</v>
      </c>
      <c r="F122">
        <f t="shared" si="9"/>
        <v>-0.49140000000000006</v>
      </c>
      <c r="N122" s="11"/>
      <c r="O122" s="11"/>
      <c r="V122" s="53"/>
    </row>
    <row r="123" spans="1:22">
      <c r="A123">
        <v>1989</v>
      </c>
      <c r="B123">
        <v>1</v>
      </c>
      <c r="C123">
        <v>0.76600000000000001</v>
      </c>
      <c r="E123">
        <f t="shared" si="8"/>
        <v>1989.0416666666665</v>
      </c>
      <c r="F123">
        <f t="shared" si="9"/>
        <v>1.3788</v>
      </c>
      <c r="N123" s="11"/>
      <c r="O123" s="11"/>
      <c r="V123" s="53"/>
    </row>
    <row r="124" spans="1:22">
      <c r="A124">
        <v>1989</v>
      </c>
      <c r="B124">
        <v>2</v>
      </c>
      <c r="C124">
        <v>-1.4159999999999999</v>
      </c>
      <c r="E124">
        <f t="shared" si="8"/>
        <v>1989.125</v>
      </c>
      <c r="F124">
        <f t="shared" si="9"/>
        <v>-2.5488</v>
      </c>
      <c r="N124" s="11"/>
      <c r="O124" s="11"/>
      <c r="V124" s="53"/>
    </row>
    <row r="125" spans="1:22">
      <c r="A125">
        <v>1989</v>
      </c>
      <c r="B125">
        <v>3</v>
      </c>
      <c r="C125">
        <v>0.52200000000000002</v>
      </c>
      <c r="E125">
        <f t="shared" si="8"/>
        <v>1989.2083333333333</v>
      </c>
      <c r="F125">
        <f t="shared" si="9"/>
        <v>0.9396000000000001</v>
      </c>
      <c r="N125" s="11"/>
      <c r="O125" s="11"/>
      <c r="V125" s="53"/>
    </row>
    <row r="126" spans="1:22">
      <c r="A126">
        <v>1989</v>
      </c>
      <c r="B126">
        <v>4</v>
      </c>
      <c r="C126">
        <v>0.161</v>
      </c>
      <c r="E126">
        <f t="shared" si="8"/>
        <v>1989.2916666666665</v>
      </c>
      <c r="F126">
        <f t="shared" si="9"/>
        <v>0.2898</v>
      </c>
      <c r="N126" s="11"/>
      <c r="O126" s="11"/>
      <c r="V126" s="53"/>
    </row>
    <row r="127" spans="1:22">
      <c r="A127">
        <v>1989</v>
      </c>
      <c r="B127">
        <v>5</v>
      </c>
      <c r="C127">
        <v>-0.16300000000000001</v>
      </c>
      <c r="E127">
        <f t="shared" si="8"/>
        <v>1989.375</v>
      </c>
      <c r="F127">
        <f t="shared" si="9"/>
        <v>-0.29339999999999999</v>
      </c>
      <c r="N127" s="11"/>
      <c r="O127" s="11"/>
      <c r="V127" s="53"/>
    </row>
    <row r="128" spans="1:22">
      <c r="A128">
        <v>1989</v>
      </c>
      <c r="B128">
        <v>6</v>
      </c>
      <c r="C128">
        <v>-0.312</v>
      </c>
      <c r="E128">
        <f t="shared" si="8"/>
        <v>1989.4583333333333</v>
      </c>
      <c r="F128">
        <f t="shared" si="9"/>
        <v>-0.56159999999999999</v>
      </c>
      <c r="N128" s="11"/>
      <c r="O128" s="11"/>
      <c r="V128" s="53"/>
    </row>
    <row r="129" spans="1:22">
      <c r="A129">
        <v>1989</v>
      </c>
      <c r="B129">
        <v>7</v>
      </c>
      <c r="C129">
        <v>6.5000000000000002E-2</v>
      </c>
      <c r="E129">
        <f t="shared" si="8"/>
        <v>1989.5416666666665</v>
      </c>
      <c r="F129">
        <f t="shared" si="9"/>
        <v>0.11699999999999999</v>
      </c>
      <c r="N129" s="11"/>
      <c r="O129" s="11"/>
      <c r="V129" s="53"/>
    </row>
    <row r="130" spans="1:22">
      <c r="A130">
        <v>1989</v>
      </c>
      <c r="B130">
        <v>8</v>
      </c>
      <c r="C130">
        <v>-0.998</v>
      </c>
      <c r="E130">
        <f t="shared" si="8"/>
        <v>1989.625</v>
      </c>
      <c r="F130">
        <f t="shared" si="9"/>
        <v>-1.7963999999999998</v>
      </c>
      <c r="N130" s="11"/>
      <c r="O130" s="11"/>
      <c r="V130" s="53"/>
    </row>
    <row r="131" spans="1:22">
      <c r="A131">
        <v>1989</v>
      </c>
      <c r="B131">
        <v>9</v>
      </c>
      <c r="C131">
        <v>-0.21099999999999999</v>
      </c>
      <c r="E131">
        <f t="shared" si="8"/>
        <v>1989.7083333333333</v>
      </c>
      <c r="F131">
        <f t="shared" si="9"/>
        <v>-0.37980000000000003</v>
      </c>
      <c r="N131" s="11"/>
      <c r="O131" s="11"/>
      <c r="V131" s="53"/>
    </row>
    <row r="132" spans="1:22">
      <c r="A132">
        <v>1989</v>
      </c>
      <c r="B132">
        <v>10</v>
      </c>
      <c r="C132">
        <v>5.6000000000000001E-2</v>
      </c>
      <c r="E132">
        <f t="shared" si="8"/>
        <v>1989.7916666666665</v>
      </c>
      <c r="F132">
        <f t="shared" si="9"/>
        <v>0.1008</v>
      </c>
      <c r="N132" s="11"/>
      <c r="O132" s="11"/>
      <c r="V132" s="53"/>
    </row>
    <row r="133" spans="1:22">
      <c r="A133">
        <v>1989</v>
      </c>
      <c r="B133">
        <v>11</v>
      </c>
      <c r="C133">
        <v>-0.27</v>
      </c>
      <c r="E133">
        <f t="shared" si="8"/>
        <v>1989.875</v>
      </c>
      <c r="F133">
        <f t="shared" si="9"/>
        <v>-0.48600000000000004</v>
      </c>
      <c r="N133" s="11"/>
      <c r="O133" s="11"/>
      <c r="V133" s="53"/>
    </row>
    <row r="134" spans="1:22">
      <c r="A134">
        <v>1989</v>
      </c>
      <c r="B134">
        <v>12</v>
      </c>
      <c r="C134">
        <v>-2.056</v>
      </c>
      <c r="E134">
        <f t="shared" si="8"/>
        <v>1989.9583333333333</v>
      </c>
      <c r="F134">
        <f t="shared" si="9"/>
        <v>-3.7008000000000001</v>
      </c>
      <c r="N134" s="11"/>
      <c r="O134" s="11"/>
      <c r="V134" s="53"/>
    </row>
    <row r="135" spans="1:22">
      <c r="A135">
        <v>1990</v>
      </c>
      <c r="B135">
        <v>1</v>
      </c>
      <c r="C135">
        <v>1.2569999999999999</v>
      </c>
      <c r="E135">
        <f t="shared" si="8"/>
        <v>1990.0416666666665</v>
      </c>
      <c r="F135">
        <f t="shared" si="9"/>
        <v>2.2625999999999999</v>
      </c>
      <c r="N135" s="11"/>
      <c r="O135" s="11"/>
      <c r="V135" s="53"/>
    </row>
    <row r="136" spans="1:22">
      <c r="A136">
        <v>1990</v>
      </c>
      <c r="B136">
        <v>2</v>
      </c>
      <c r="C136">
        <v>0.40899999999999997</v>
      </c>
      <c r="E136">
        <f t="shared" si="8"/>
        <v>1990.125</v>
      </c>
      <c r="F136">
        <f t="shared" si="9"/>
        <v>0.73619999999999997</v>
      </c>
      <c r="N136" s="11"/>
      <c r="O136" s="11"/>
      <c r="V136" s="53"/>
    </row>
    <row r="137" spans="1:22">
      <c r="A137">
        <v>1990</v>
      </c>
      <c r="B137">
        <v>3</v>
      </c>
      <c r="C137">
        <v>0.99099999999999999</v>
      </c>
      <c r="E137">
        <f t="shared" si="8"/>
        <v>1990.2083333333333</v>
      </c>
      <c r="F137">
        <f t="shared" si="9"/>
        <v>1.7838000000000001</v>
      </c>
      <c r="N137" s="11"/>
      <c r="O137" s="11"/>
      <c r="V137" s="53"/>
    </row>
    <row r="138" spans="1:22">
      <c r="A138">
        <v>1990</v>
      </c>
      <c r="B138">
        <v>4</v>
      </c>
      <c r="C138">
        <v>0.31</v>
      </c>
      <c r="E138">
        <f t="shared" si="8"/>
        <v>1990.2916666666665</v>
      </c>
      <c r="F138">
        <f t="shared" si="9"/>
        <v>0.55800000000000005</v>
      </c>
      <c r="N138" s="11"/>
      <c r="O138" s="11"/>
      <c r="V138" s="53"/>
    </row>
    <row r="139" spans="1:22">
      <c r="A139">
        <v>1990</v>
      </c>
      <c r="B139">
        <v>5</v>
      </c>
      <c r="C139">
        <v>-1.125</v>
      </c>
      <c r="E139">
        <f t="shared" si="8"/>
        <v>1990.375</v>
      </c>
      <c r="F139">
        <f t="shared" si="9"/>
        <v>-2.0249999999999999</v>
      </c>
      <c r="N139" s="11"/>
      <c r="O139" s="11"/>
      <c r="V139" s="53"/>
    </row>
    <row r="140" spans="1:22">
      <c r="A140">
        <v>1990</v>
      </c>
      <c r="B140">
        <v>6</v>
      </c>
      <c r="C140">
        <v>0.42399999999999999</v>
      </c>
      <c r="E140">
        <f t="shared" ref="E140:E203" si="10">A140+B140/12-1/24</f>
        <v>1990.4583333333333</v>
      </c>
      <c r="F140">
        <f t="shared" ref="F140:F203" si="11">C140*9/5</f>
        <v>0.76319999999999999</v>
      </c>
      <c r="N140" s="11"/>
      <c r="O140" s="11"/>
      <c r="V140" s="53"/>
    </row>
    <row r="141" spans="1:22">
      <c r="A141">
        <v>1990</v>
      </c>
      <c r="B141">
        <v>7</v>
      </c>
      <c r="C141">
        <v>-0.50700000000000001</v>
      </c>
      <c r="E141">
        <f t="shared" si="10"/>
        <v>1990.5416666666665</v>
      </c>
      <c r="F141">
        <f t="shared" si="11"/>
        <v>-0.91259999999999997</v>
      </c>
      <c r="N141" s="11"/>
      <c r="O141" s="11"/>
      <c r="V141" s="53"/>
    </row>
    <row r="142" spans="1:22">
      <c r="A142">
        <v>1990</v>
      </c>
      <c r="B142">
        <v>8</v>
      </c>
      <c r="C142">
        <v>-0.58399999999999996</v>
      </c>
      <c r="E142">
        <f t="shared" si="10"/>
        <v>1990.625</v>
      </c>
      <c r="F142">
        <f t="shared" si="11"/>
        <v>-1.0511999999999999</v>
      </c>
      <c r="N142" s="11"/>
      <c r="O142" s="11"/>
      <c r="V142" s="53"/>
    </row>
    <row r="143" spans="1:22">
      <c r="A143">
        <v>1990</v>
      </c>
      <c r="B143">
        <v>9</v>
      </c>
      <c r="C143">
        <v>0.745</v>
      </c>
      <c r="E143">
        <f t="shared" si="10"/>
        <v>1990.7083333333333</v>
      </c>
      <c r="F143">
        <f t="shared" si="11"/>
        <v>1.341</v>
      </c>
      <c r="N143" s="11"/>
      <c r="O143" s="11"/>
      <c r="V143" s="53"/>
    </row>
    <row r="144" spans="1:22">
      <c r="A144">
        <v>1990</v>
      </c>
      <c r="B144">
        <v>10</v>
      </c>
      <c r="C144">
        <v>0.11899999999999999</v>
      </c>
      <c r="E144">
        <f t="shared" si="10"/>
        <v>1990.7916666666665</v>
      </c>
      <c r="F144">
        <f t="shared" si="11"/>
        <v>0.2142</v>
      </c>
      <c r="N144" s="11"/>
      <c r="O144" s="11"/>
      <c r="V144" s="53"/>
    </row>
    <row r="145" spans="1:22">
      <c r="A145">
        <v>1990</v>
      </c>
      <c r="B145">
        <v>11</v>
      </c>
      <c r="C145">
        <v>1.4119999999999999</v>
      </c>
      <c r="E145">
        <f t="shared" si="10"/>
        <v>1990.875</v>
      </c>
      <c r="F145">
        <f t="shared" si="11"/>
        <v>2.5415999999999999</v>
      </c>
      <c r="N145" s="11"/>
      <c r="O145" s="11"/>
      <c r="V145" s="53"/>
    </row>
    <row r="146" spans="1:22">
      <c r="A146">
        <v>1990</v>
      </c>
      <c r="B146">
        <v>12</v>
      </c>
      <c r="C146">
        <v>-0.251</v>
      </c>
      <c r="E146">
        <f t="shared" si="10"/>
        <v>1990.9583333333333</v>
      </c>
      <c r="F146">
        <f t="shared" si="11"/>
        <v>-0.45179999999999998</v>
      </c>
      <c r="N146" s="11"/>
      <c r="O146" s="11"/>
      <c r="V146" s="53"/>
    </row>
    <row r="147" spans="1:22">
      <c r="A147">
        <v>1991</v>
      </c>
      <c r="B147">
        <v>1</v>
      </c>
      <c r="C147">
        <v>-0.93700000000000006</v>
      </c>
      <c r="E147">
        <f t="shared" si="10"/>
        <v>1991.0416666666665</v>
      </c>
      <c r="F147">
        <f t="shared" si="11"/>
        <v>-1.6865999999999999</v>
      </c>
      <c r="N147" s="11"/>
      <c r="O147" s="11"/>
      <c r="V147" s="53"/>
    </row>
    <row r="148" spans="1:22">
      <c r="A148">
        <v>1991</v>
      </c>
      <c r="B148">
        <v>2</v>
      </c>
      <c r="C148">
        <v>1.8839999999999999</v>
      </c>
      <c r="E148">
        <f t="shared" si="10"/>
        <v>1991.125</v>
      </c>
      <c r="F148">
        <f t="shared" si="11"/>
        <v>3.3912</v>
      </c>
      <c r="N148" s="11"/>
      <c r="O148" s="11"/>
      <c r="V148" s="53"/>
    </row>
    <row r="149" spans="1:22">
      <c r="A149">
        <v>1991</v>
      </c>
      <c r="B149">
        <v>3</v>
      </c>
      <c r="C149">
        <v>-0.11600000000000001</v>
      </c>
      <c r="E149">
        <f t="shared" si="10"/>
        <v>1991.2083333333333</v>
      </c>
      <c r="F149">
        <f t="shared" si="11"/>
        <v>-0.20880000000000001</v>
      </c>
      <c r="N149" s="11"/>
      <c r="O149" s="11"/>
      <c r="V149" s="53"/>
    </row>
    <row r="150" spans="1:22">
      <c r="A150">
        <v>1991</v>
      </c>
      <c r="B150">
        <v>4</v>
      </c>
      <c r="C150">
        <v>0.23400000000000001</v>
      </c>
      <c r="E150">
        <f t="shared" si="10"/>
        <v>1991.2916666666665</v>
      </c>
      <c r="F150">
        <f t="shared" si="11"/>
        <v>0.42120000000000007</v>
      </c>
      <c r="N150" s="11"/>
      <c r="O150" s="11"/>
      <c r="V150" s="53"/>
    </row>
    <row r="151" spans="1:22">
      <c r="A151">
        <v>1991</v>
      </c>
      <c r="B151">
        <v>5</v>
      </c>
      <c r="C151">
        <v>0.58399999999999996</v>
      </c>
      <c r="E151">
        <f t="shared" si="10"/>
        <v>1991.375</v>
      </c>
      <c r="F151">
        <f t="shared" si="11"/>
        <v>1.0511999999999999</v>
      </c>
      <c r="N151" s="11"/>
      <c r="O151" s="11"/>
      <c r="V151" s="53"/>
    </row>
    <row r="152" spans="1:22">
      <c r="A152">
        <v>1991</v>
      </c>
      <c r="B152">
        <v>6</v>
      </c>
      <c r="C152">
        <v>-0.35899999999999999</v>
      </c>
      <c r="E152">
        <f t="shared" si="10"/>
        <v>1991.4583333333333</v>
      </c>
      <c r="F152">
        <f t="shared" si="11"/>
        <v>-0.6462</v>
      </c>
      <c r="N152" s="11"/>
      <c r="O152" s="11"/>
      <c r="V152" s="53"/>
    </row>
    <row r="153" spans="1:22">
      <c r="A153">
        <v>1991</v>
      </c>
      <c r="B153">
        <v>7</v>
      </c>
      <c r="C153">
        <v>-0.311</v>
      </c>
      <c r="E153">
        <f t="shared" si="10"/>
        <v>1991.5416666666665</v>
      </c>
      <c r="F153">
        <f t="shared" si="11"/>
        <v>-0.55979999999999996</v>
      </c>
      <c r="N153" s="11"/>
      <c r="O153" s="11"/>
      <c r="V153" s="53"/>
    </row>
    <row r="154" spans="1:22">
      <c r="A154">
        <v>1991</v>
      </c>
      <c r="B154">
        <v>8</v>
      </c>
      <c r="C154">
        <v>-1.7999999999999999E-2</v>
      </c>
      <c r="E154">
        <f t="shared" si="10"/>
        <v>1991.625</v>
      </c>
      <c r="F154">
        <f t="shared" si="11"/>
        <v>-3.2399999999999998E-2</v>
      </c>
      <c r="N154" s="11"/>
      <c r="O154" s="11"/>
      <c r="V154" s="53"/>
    </row>
    <row r="155" spans="1:22">
      <c r="A155">
        <v>1991</v>
      </c>
      <c r="B155">
        <v>9</v>
      </c>
      <c r="C155">
        <v>-0.13200000000000001</v>
      </c>
      <c r="E155">
        <f t="shared" si="10"/>
        <v>1991.7083333333333</v>
      </c>
      <c r="F155">
        <f t="shared" si="11"/>
        <v>-0.23760000000000003</v>
      </c>
      <c r="N155" s="11"/>
      <c r="O155" s="11"/>
      <c r="V155" s="53"/>
    </row>
    <row r="156" spans="1:22">
      <c r="A156">
        <v>1991</v>
      </c>
      <c r="B156">
        <v>10</v>
      </c>
      <c r="C156">
        <v>0.28199999999999997</v>
      </c>
      <c r="E156">
        <f t="shared" si="10"/>
        <v>1991.7916666666665</v>
      </c>
      <c r="F156">
        <f t="shared" si="11"/>
        <v>0.50759999999999994</v>
      </c>
      <c r="N156" s="11"/>
      <c r="O156" s="11"/>
      <c r="V156" s="53"/>
    </row>
    <row r="157" spans="1:22">
      <c r="A157">
        <v>1991</v>
      </c>
      <c r="B157">
        <v>11</v>
      </c>
      <c r="C157">
        <v>-0.73799999999999999</v>
      </c>
      <c r="E157">
        <f t="shared" si="10"/>
        <v>1991.875</v>
      </c>
      <c r="F157">
        <f t="shared" si="11"/>
        <v>-1.3283999999999998</v>
      </c>
      <c r="N157" s="11"/>
      <c r="O157" s="11"/>
      <c r="V157" s="53"/>
    </row>
    <row r="158" spans="1:22">
      <c r="A158">
        <v>1991</v>
      </c>
      <c r="B158">
        <v>12</v>
      </c>
      <c r="C158">
        <v>1.2470000000000001</v>
      </c>
      <c r="E158">
        <f t="shared" si="10"/>
        <v>1991.9583333333333</v>
      </c>
      <c r="F158">
        <f t="shared" si="11"/>
        <v>2.2446000000000002</v>
      </c>
      <c r="N158" s="11"/>
      <c r="O158" s="11"/>
      <c r="V158" s="53"/>
    </row>
    <row r="159" spans="1:22">
      <c r="A159">
        <v>1992</v>
      </c>
      <c r="B159">
        <v>1</v>
      </c>
      <c r="C159">
        <v>0.65500000000000003</v>
      </c>
      <c r="E159">
        <f t="shared" si="10"/>
        <v>1992.0416666666665</v>
      </c>
      <c r="F159">
        <f t="shared" si="11"/>
        <v>1.179</v>
      </c>
      <c r="N159" s="11"/>
      <c r="O159" s="11"/>
      <c r="V159" s="53"/>
    </row>
    <row r="160" spans="1:22">
      <c r="A160">
        <v>1992</v>
      </c>
      <c r="B160">
        <v>2</v>
      </c>
      <c r="C160">
        <v>1.373</v>
      </c>
      <c r="E160">
        <f t="shared" si="10"/>
        <v>1992.125</v>
      </c>
      <c r="F160">
        <f t="shared" si="11"/>
        <v>2.4714</v>
      </c>
      <c r="N160" s="11"/>
      <c r="O160" s="11"/>
      <c r="V160" s="53"/>
    </row>
    <row r="161" spans="1:22">
      <c r="A161">
        <v>1992</v>
      </c>
      <c r="B161">
        <v>3</v>
      </c>
      <c r="C161">
        <v>0.14799999999999999</v>
      </c>
      <c r="E161">
        <f t="shared" si="10"/>
        <v>1992.2083333333333</v>
      </c>
      <c r="F161">
        <f t="shared" si="11"/>
        <v>0.26639999999999997</v>
      </c>
      <c r="N161" s="11"/>
      <c r="O161" s="11"/>
      <c r="V161" s="53"/>
    </row>
    <row r="162" spans="1:22">
      <c r="A162">
        <v>1992</v>
      </c>
      <c r="B162">
        <v>4</v>
      </c>
      <c r="C162">
        <v>0.64400000000000002</v>
      </c>
      <c r="E162">
        <f t="shared" si="10"/>
        <v>1992.2916666666665</v>
      </c>
      <c r="F162">
        <f t="shared" si="11"/>
        <v>1.1592</v>
      </c>
      <c r="N162" s="11"/>
      <c r="O162" s="11"/>
      <c r="V162" s="53"/>
    </row>
    <row r="163" spans="1:22">
      <c r="A163">
        <v>1992</v>
      </c>
      <c r="B163">
        <v>5</v>
      </c>
      <c r="C163">
        <v>0.42499999999999999</v>
      </c>
      <c r="E163">
        <f t="shared" si="10"/>
        <v>1992.375</v>
      </c>
      <c r="F163">
        <f t="shared" si="11"/>
        <v>0.7649999999999999</v>
      </c>
      <c r="N163" s="11"/>
      <c r="O163" s="11"/>
      <c r="V163" s="53"/>
    </row>
    <row r="164" spans="1:22">
      <c r="A164">
        <v>1992</v>
      </c>
      <c r="B164">
        <v>6</v>
      </c>
      <c r="C164">
        <v>-0.51</v>
      </c>
      <c r="E164">
        <f t="shared" si="10"/>
        <v>1992.4583333333333</v>
      </c>
      <c r="F164">
        <f t="shared" si="11"/>
        <v>-0.91799999999999993</v>
      </c>
      <c r="N164" s="11"/>
      <c r="O164" s="11"/>
      <c r="V164" s="53"/>
    </row>
    <row r="165" spans="1:22">
      <c r="A165">
        <v>1992</v>
      </c>
      <c r="B165">
        <v>7</v>
      </c>
      <c r="C165">
        <v>-1.5009999999999999</v>
      </c>
      <c r="E165">
        <f t="shared" si="10"/>
        <v>1992.5416666666665</v>
      </c>
      <c r="F165">
        <f t="shared" si="11"/>
        <v>-2.7017999999999995</v>
      </c>
      <c r="N165" s="11"/>
      <c r="O165" s="11"/>
      <c r="V165" s="53"/>
    </row>
    <row r="166" spans="1:22">
      <c r="A166">
        <v>1992</v>
      </c>
      <c r="B166">
        <v>8</v>
      </c>
      <c r="C166">
        <v>-1.4430000000000001</v>
      </c>
      <c r="E166">
        <f t="shared" si="10"/>
        <v>1992.625</v>
      </c>
      <c r="F166">
        <f t="shared" si="11"/>
        <v>-2.5973999999999999</v>
      </c>
      <c r="N166" s="11"/>
      <c r="O166" s="11"/>
      <c r="V166" s="53"/>
    </row>
    <row r="167" spans="1:22">
      <c r="A167">
        <v>1992</v>
      </c>
      <c r="B167">
        <v>9</v>
      </c>
      <c r="C167">
        <v>-0.184</v>
      </c>
      <c r="E167">
        <f t="shared" si="10"/>
        <v>1992.7083333333333</v>
      </c>
      <c r="F167">
        <f t="shared" si="11"/>
        <v>-0.33119999999999999</v>
      </c>
      <c r="N167" s="11"/>
      <c r="O167" s="11"/>
      <c r="V167" s="53"/>
    </row>
    <row r="168" spans="1:22">
      <c r="A168">
        <v>1992</v>
      </c>
      <c r="B168">
        <v>10</v>
      </c>
      <c r="C168">
        <v>0.108</v>
      </c>
      <c r="E168">
        <f t="shared" si="10"/>
        <v>1992.7916666666665</v>
      </c>
      <c r="F168">
        <f t="shared" si="11"/>
        <v>0.19439999999999999</v>
      </c>
      <c r="N168" s="11"/>
      <c r="O168" s="11"/>
      <c r="V168" s="53"/>
    </row>
    <row r="169" spans="1:22">
      <c r="A169">
        <v>1992</v>
      </c>
      <c r="B169">
        <v>11</v>
      </c>
      <c r="C169">
        <v>-1.0209999999999999</v>
      </c>
      <c r="E169">
        <f t="shared" si="10"/>
        <v>1992.875</v>
      </c>
      <c r="F169">
        <f t="shared" si="11"/>
        <v>-1.8378000000000001</v>
      </c>
      <c r="N169" s="11"/>
      <c r="O169" s="11"/>
      <c r="V169" s="53"/>
    </row>
    <row r="170" spans="1:22">
      <c r="A170">
        <v>1992</v>
      </c>
      <c r="B170">
        <v>12</v>
      </c>
      <c r="C170">
        <v>-0.127</v>
      </c>
      <c r="E170">
        <f t="shared" si="10"/>
        <v>1992.9583333333333</v>
      </c>
      <c r="F170">
        <f t="shared" si="11"/>
        <v>-0.2286</v>
      </c>
      <c r="N170" s="11"/>
      <c r="O170" s="11"/>
      <c r="V170" s="53"/>
    </row>
    <row r="171" spans="1:22">
      <c r="A171">
        <v>1993</v>
      </c>
      <c r="B171">
        <v>1</v>
      </c>
      <c r="C171">
        <v>-0.17499999999999999</v>
      </c>
      <c r="E171">
        <f t="shared" si="10"/>
        <v>1993.0416666666665</v>
      </c>
      <c r="F171">
        <f t="shared" si="11"/>
        <v>-0.315</v>
      </c>
      <c r="N171" s="11"/>
      <c r="O171" s="11"/>
      <c r="V171" s="53"/>
    </row>
    <row r="172" spans="1:22">
      <c r="A172">
        <v>1993</v>
      </c>
      <c r="B172">
        <v>2</v>
      </c>
      <c r="C172">
        <v>-1.2070000000000001</v>
      </c>
      <c r="E172">
        <f t="shared" si="10"/>
        <v>1993.125</v>
      </c>
      <c r="F172">
        <f t="shared" si="11"/>
        <v>-2.1726000000000001</v>
      </c>
      <c r="N172" s="11"/>
      <c r="O172" s="11"/>
      <c r="V172" s="53"/>
    </row>
    <row r="173" spans="1:22">
      <c r="A173">
        <v>1993</v>
      </c>
      <c r="B173">
        <v>3</v>
      </c>
      <c r="C173">
        <v>-0.54</v>
      </c>
      <c r="E173">
        <f t="shared" si="10"/>
        <v>1993.2083333333333</v>
      </c>
      <c r="F173">
        <f t="shared" si="11"/>
        <v>-0.97200000000000009</v>
      </c>
      <c r="N173" s="11"/>
      <c r="O173" s="11"/>
      <c r="V173" s="53"/>
    </row>
    <row r="174" spans="1:22">
      <c r="A174">
        <v>1993</v>
      </c>
      <c r="B174">
        <v>4</v>
      </c>
      <c r="C174">
        <v>-0.92200000000000004</v>
      </c>
      <c r="E174">
        <f t="shared" si="10"/>
        <v>1993.2916666666665</v>
      </c>
      <c r="F174">
        <f t="shared" si="11"/>
        <v>-1.6596</v>
      </c>
      <c r="N174" s="11"/>
      <c r="O174" s="11"/>
      <c r="V174" s="53"/>
    </row>
    <row r="175" spans="1:22">
      <c r="A175">
        <v>1993</v>
      </c>
      <c r="B175">
        <v>5</v>
      </c>
      <c r="C175">
        <v>-6.7000000000000004E-2</v>
      </c>
      <c r="E175">
        <f t="shared" si="10"/>
        <v>1993.375</v>
      </c>
      <c r="F175">
        <f t="shared" si="11"/>
        <v>-0.1206</v>
      </c>
      <c r="N175" s="11"/>
      <c r="O175" s="11"/>
      <c r="V175" s="53"/>
    </row>
    <row r="176" spans="1:22">
      <c r="A176">
        <v>1993</v>
      </c>
      <c r="B176">
        <v>6</v>
      </c>
      <c r="C176">
        <v>-0.83099999999999996</v>
      </c>
      <c r="E176">
        <f t="shared" si="10"/>
        <v>1993.4583333333333</v>
      </c>
      <c r="F176">
        <f t="shared" si="11"/>
        <v>-1.4957999999999998</v>
      </c>
      <c r="N176" s="11"/>
      <c r="O176" s="11"/>
      <c r="V176" s="53"/>
    </row>
    <row r="177" spans="1:22">
      <c r="A177">
        <v>1993</v>
      </c>
      <c r="B177">
        <v>7</v>
      </c>
      <c r="C177">
        <v>-0.88400000000000001</v>
      </c>
      <c r="E177">
        <f t="shared" si="10"/>
        <v>1993.5416666666665</v>
      </c>
      <c r="F177">
        <f t="shared" si="11"/>
        <v>-1.5912000000000002</v>
      </c>
      <c r="N177" s="11"/>
      <c r="O177" s="11"/>
      <c r="V177" s="53"/>
    </row>
    <row r="178" spans="1:22">
      <c r="A178">
        <v>1993</v>
      </c>
      <c r="B178">
        <v>8</v>
      </c>
      <c r="C178">
        <v>-0.51100000000000001</v>
      </c>
      <c r="E178">
        <f t="shared" si="10"/>
        <v>1993.625</v>
      </c>
      <c r="F178">
        <f t="shared" si="11"/>
        <v>-0.91980000000000006</v>
      </c>
      <c r="N178" s="11"/>
      <c r="O178" s="11"/>
      <c r="V178" s="53"/>
    </row>
    <row r="179" spans="1:22">
      <c r="A179">
        <v>1993</v>
      </c>
      <c r="B179">
        <v>9</v>
      </c>
      <c r="C179">
        <v>-0.78600000000000003</v>
      </c>
      <c r="E179">
        <f t="shared" si="10"/>
        <v>1993.7083333333333</v>
      </c>
      <c r="F179">
        <f t="shared" si="11"/>
        <v>-1.4148000000000001</v>
      </c>
      <c r="N179" s="11"/>
      <c r="O179" s="11"/>
      <c r="V179" s="53"/>
    </row>
    <row r="180" spans="1:22">
      <c r="A180">
        <v>1993</v>
      </c>
      <c r="B180">
        <v>10</v>
      </c>
      <c r="C180">
        <v>-0.46899999999999997</v>
      </c>
      <c r="E180">
        <f t="shared" si="10"/>
        <v>1993.7916666666665</v>
      </c>
      <c r="F180">
        <f t="shared" si="11"/>
        <v>-0.84420000000000006</v>
      </c>
      <c r="N180" s="11"/>
      <c r="O180" s="11"/>
      <c r="V180" s="53"/>
    </row>
    <row r="181" spans="1:22">
      <c r="A181">
        <v>1993</v>
      </c>
      <c r="B181">
        <v>11</v>
      </c>
      <c r="C181">
        <v>-0.93899999999999995</v>
      </c>
      <c r="E181">
        <f t="shared" si="10"/>
        <v>1993.875</v>
      </c>
      <c r="F181">
        <f t="shared" si="11"/>
        <v>-1.6901999999999997</v>
      </c>
      <c r="N181" s="11"/>
      <c r="O181" s="11"/>
      <c r="V181" s="53"/>
    </row>
    <row r="182" spans="1:22">
      <c r="A182">
        <v>1993</v>
      </c>
      <c r="B182">
        <v>12</v>
      </c>
      <c r="C182">
        <v>0.254</v>
      </c>
      <c r="E182">
        <f t="shared" si="10"/>
        <v>1993.9583333333333</v>
      </c>
      <c r="F182">
        <f t="shared" si="11"/>
        <v>0.4572</v>
      </c>
      <c r="N182" s="11"/>
      <c r="O182" s="11"/>
      <c r="V182" s="53"/>
    </row>
    <row r="183" spans="1:22">
      <c r="A183">
        <v>1994</v>
      </c>
      <c r="B183">
        <v>1</v>
      </c>
      <c r="C183">
        <v>-0.89400000000000002</v>
      </c>
      <c r="E183">
        <f t="shared" si="10"/>
        <v>1994.0416666666665</v>
      </c>
      <c r="F183">
        <f t="shared" si="11"/>
        <v>-1.6092</v>
      </c>
      <c r="N183" s="11"/>
      <c r="O183" s="11"/>
      <c r="V183" s="53"/>
    </row>
    <row r="184" spans="1:22">
      <c r="A184">
        <v>1994</v>
      </c>
      <c r="B184">
        <v>2</v>
      </c>
      <c r="C184">
        <v>-1.006</v>
      </c>
      <c r="E184">
        <f t="shared" si="10"/>
        <v>1994.125</v>
      </c>
      <c r="F184">
        <f t="shared" si="11"/>
        <v>-1.8108</v>
      </c>
      <c r="N184" s="11"/>
      <c r="O184" s="11"/>
      <c r="V184" s="53"/>
    </row>
    <row r="185" spans="1:22">
      <c r="A185">
        <v>1994</v>
      </c>
      <c r="B185">
        <v>3</v>
      </c>
      <c r="C185">
        <v>0.61499999999999999</v>
      </c>
      <c r="E185">
        <f t="shared" si="10"/>
        <v>1994.2083333333333</v>
      </c>
      <c r="F185">
        <f t="shared" si="11"/>
        <v>1.107</v>
      </c>
      <c r="N185" s="11"/>
      <c r="O185" s="11"/>
      <c r="V185" s="53"/>
    </row>
    <row r="186" spans="1:22">
      <c r="A186">
        <v>1994</v>
      </c>
      <c r="B186">
        <v>4</v>
      </c>
      <c r="C186">
        <v>0.57099999999999995</v>
      </c>
      <c r="E186">
        <f t="shared" si="10"/>
        <v>1994.2916666666665</v>
      </c>
      <c r="F186">
        <f t="shared" si="11"/>
        <v>1.0277999999999998</v>
      </c>
      <c r="N186" s="11"/>
      <c r="O186" s="11"/>
      <c r="V186" s="53"/>
    </row>
    <row r="187" spans="1:22">
      <c r="A187">
        <v>1994</v>
      </c>
      <c r="B187">
        <v>5</v>
      </c>
      <c r="C187">
        <v>0.17799999999999999</v>
      </c>
      <c r="E187">
        <f t="shared" si="10"/>
        <v>1994.375</v>
      </c>
      <c r="F187">
        <f t="shared" si="11"/>
        <v>0.32039999999999996</v>
      </c>
      <c r="N187" s="11"/>
      <c r="O187" s="11"/>
      <c r="V187" s="53"/>
    </row>
    <row r="188" spans="1:22">
      <c r="A188">
        <v>1994</v>
      </c>
      <c r="B188">
        <v>6</v>
      </c>
      <c r="C188">
        <v>0.873</v>
      </c>
      <c r="E188">
        <f t="shared" si="10"/>
        <v>1994.4583333333333</v>
      </c>
      <c r="F188">
        <f t="shared" si="11"/>
        <v>1.5714000000000001</v>
      </c>
      <c r="N188" s="11"/>
      <c r="O188" s="11"/>
      <c r="V188" s="53"/>
    </row>
    <row r="189" spans="1:22">
      <c r="A189">
        <v>1994</v>
      </c>
      <c r="B189">
        <v>7</v>
      </c>
      <c r="C189">
        <v>-0.218</v>
      </c>
      <c r="E189">
        <f t="shared" si="10"/>
        <v>1994.5416666666665</v>
      </c>
      <c r="F189">
        <f t="shared" si="11"/>
        <v>-0.39239999999999997</v>
      </c>
      <c r="N189" s="11"/>
      <c r="O189" s="11"/>
      <c r="V189" s="53"/>
    </row>
    <row r="190" spans="1:22">
      <c r="A190">
        <v>1994</v>
      </c>
      <c r="B190">
        <v>8</v>
      </c>
      <c r="C190">
        <v>-0.13300000000000001</v>
      </c>
      <c r="E190">
        <f t="shared" si="10"/>
        <v>1994.625</v>
      </c>
      <c r="F190">
        <f t="shared" si="11"/>
        <v>-0.2394</v>
      </c>
      <c r="N190" s="11"/>
      <c r="O190" s="11"/>
      <c r="V190" s="53"/>
    </row>
    <row r="191" spans="1:22">
      <c r="A191">
        <v>1994</v>
      </c>
      <c r="B191">
        <v>9</v>
      </c>
      <c r="C191">
        <v>7.9000000000000001E-2</v>
      </c>
      <c r="E191">
        <f t="shared" si="10"/>
        <v>1994.7083333333333</v>
      </c>
      <c r="F191">
        <f t="shared" si="11"/>
        <v>0.14219999999999999</v>
      </c>
      <c r="N191" s="11"/>
      <c r="O191" s="11"/>
      <c r="V191" s="53"/>
    </row>
    <row r="192" spans="1:22">
      <c r="A192">
        <v>1994</v>
      </c>
      <c r="B192">
        <v>10</v>
      </c>
      <c r="C192">
        <v>5.8000000000000003E-2</v>
      </c>
      <c r="E192">
        <f t="shared" si="10"/>
        <v>1994.7916666666665</v>
      </c>
      <c r="F192">
        <f t="shared" si="11"/>
        <v>0.10440000000000001</v>
      </c>
      <c r="N192" s="11"/>
      <c r="O192" s="11"/>
      <c r="V192" s="53"/>
    </row>
    <row r="193" spans="1:22">
      <c r="A193">
        <v>1994</v>
      </c>
      <c r="B193">
        <v>11</v>
      </c>
      <c r="C193">
        <v>0.05</v>
      </c>
      <c r="E193">
        <f t="shared" si="10"/>
        <v>1994.875</v>
      </c>
      <c r="F193">
        <f t="shared" si="11"/>
        <v>0.09</v>
      </c>
      <c r="N193" s="11"/>
      <c r="O193" s="11"/>
      <c r="V193" s="53"/>
    </row>
    <row r="194" spans="1:22">
      <c r="A194">
        <v>1994</v>
      </c>
      <c r="B194">
        <v>12</v>
      </c>
      <c r="C194">
        <v>1.68</v>
      </c>
      <c r="E194">
        <f t="shared" si="10"/>
        <v>1994.9583333333333</v>
      </c>
      <c r="F194">
        <f t="shared" si="11"/>
        <v>3.024</v>
      </c>
      <c r="N194" s="11"/>
      <c r="O194" s="11"/>
      <c r="V194" s="53"/>
    </row>
    <row r="195" spans="1:22">
      <c r="A195">
        <v>1995</v>
      </c>
      <c r="B195">
        <v>1</v>
      </c>
      <c r="C195">
        <v>0.22800000000000001</v>
      </c>
      <c r="E195">
        <f t="shared" si="10"/>
        <v>1995.0416666666665</v>
      </c>
      <c r="F195">
        <f t="shared" si="11"/>
        <v>0.41039999999999999</v>
      </c>
      <c r="N195" s="11"/>
      <c r="O195" s="11"/>
      <c r="V195" s="53"/>
    </row>
    <row r="196" spans="1:22">
      <c r="A196">
        <v>1995</v>
      </c>
      <c r="B196">
        <v>2</v>
      </c>
      <c r="C196">
        <v>0.52900000000000003</v>
      </c>
      <c r="E196">
        <f t="shared" si="10"/>
        <v>1995.125</v>
      </c>
      <c r="F196">
        <f t="shared" si="11"/>
        <v>0.95220000000000005</v>
      </c>
      <c r="N196" s="11"/>
      <c r="O196" s="11"/>
      <c r="V196" s="53"/>
    </row>
    <row r="197" spans="1:22">
      <c r="A197">
        <v>1995</v>
      </c>
      <c r="B197">
        <v>3</v>
      </c>
      <c r="C197">
        <v>0.61099999999999999</v>
      </c>
      <c r="E197">
        <f t="shared" si="10"/>
        <v>1995.2083333333333</v>
      </c>
      <c r="F197">
        <f t="shared" si="11"/>
        <v>1.0997999999999999</v>
      </c>
      <c r="N197" s="11"/>
      <c r="O197" s="11"/>
      <c r="V197" s="53"/>
    </row>
    <row r="198" spans="1:22">
      <c r="A198">
        <v>1995</v>
      </c>
      <c r="B198">
        <v>4</v>
      </c>
      <c r="C198">
        <v>-1.0349999999999999</v>
      </c>
      <c r="E198">
        <f t="shared" si="10"/>
        <v>1995.2916666666665</v>
      </c>
      <c r="F198">
        <f t="shared" si="11"/>
        <v>-1.863</v>
      </c>
      <c r="N198" s="11"/>
      <c r="O198" s="11"/>
      <c r="V198" s="53"/>
    </row>
    <row r="199" spans="1:22">
      <c r="A199">
        <v>1995</v>
      </c>
      <c r="B199">
        <v>5</v>
      </c>
      <c r="C199">
        <v>-0.94899999999999995</v>
      </c>
      <c r="E199">
        <f t="shared" si="10"/>
        <v>1995.375</v>
      </c>
      <c r="F199">
        <f t="shared" si="11"/>
        <v>-1.7082000000000002</v>
      </c>
      <c r="N199" s="11"/>
      <c r="O199" s="11"/>
      <c r="V199" s="53"/>
    </row>
    <row r="200" spans="1:22">
      <c r="A200">
        <v>1995</v>
      </c>
      <c r="B200">
        <v>6</v>
      </c>
      <c r="C200">
        <v>-0.23499999999999999</v>
      </c>
      <c r="E200">
        <f t="shared" si="10"/>
        <v>1995.4583333333333</v>
      </c>
      <c r="F200">
        <f t="shared" si="11"/>
        <v>-0.42299999999999993</v>
      </c>
      <c r="N200" s="11"/>
      <c r="O200" s="11"/>
      <c r="V200" s="53"/>
    </row>
    <row r="201" spans="1:22">
      <c r="A201">
        <v>1995</v>
      </c>
      <c r="B201">
        <v>7</v>
      </c>
      <c r="C201">
        <v>-0.183</v>
      </c>
      <c r="E201">
        <f t="shared" si="10"/>
        <v>1995.5416666666665</v>
      </c>
      <c r="F201">
        <f t="shared" si="11"/>
        <v>-0.32940000000000003</v>
      </c>
      <c r="N201" s="11"/>
      <c r="O201" s="11"/>
      <c r="V201" s="53"/>
    </row>
    <row r="202" spans="1:22">
      <c r="A202">
        <v>1995</v>
      </c>
      <c r="B202">
        <v>8</v>
      </c>
      <c r="C202">
        <v>1.119</v>
      </c>
      <c r="E202">
        <f t="shared" si="10"/>
        <v>1995.625</v>
      </c>
      <c r="F202">
        <f t="shared" si="11"/>
        <v>2.0141999999999998</v>
      </c>
      <c r="N202" s="11"/>
      <c r="O202" s="11"/>
      <c r="V202" s="53"/>
    </row>
    <row r="203" spans="1:22">
      <c r="A203">
        <v>1995</v>
      </c>
      <c r="B203">
        <v>9</v>
      </c>
      <c r="C203">
        <v>-0.16700000000000001</v>
      </c>
      <c r="E203">
        <f t="shared" si="10"/>
        <v>1995.7083333333333</v>
      </c>
      <c r="F203">
        <f t="shared" si="11"/>
        <v>-0.30060000000000003</v>
      </c>
      <c r="N203" s="11"/>
      <c r="O203" s="11"/>
      <c r="V203" s="53"/>
    </row>
    <row r="204" spans="1:22">
      <c r="A204">
        <v>1995</v>
      </c>
      <c r="B204">
        <v>10</v>
      </c>
      <c r="C204">
        <v>0.36599999999999999</v>
      </c>
      <c r="E204">
        <f t="shared" ref="E204:E267" si="12">A204+B204/12-1/24</f>
        <v>1995.7916666666665</v>
      </c>
      <c r="F204">
        <f t="shared" ref="F204:F267" si="13">C204*9/5</f>
        <v>0.65880000000000005</v>
      </c>
      <c r="N204" s="11"/>
      <c r="O204" s="11"/>
      <c r="V204" s="53"/>
    </row>
    <row r="205" spans="1:22">
      <c r="A205">
        <v>1995</v>
      </c>
      <c r="B205">
        <v>11</v>
      </c>
      <c r="C205">
        <v>-0.44500000000000001</v>
      </c>
      <c r="E205">
        <f t="shared" si="12"/>
        <v>1995.875</v>
      </c>
      <c r="F205">
        <f t="shared" si="13"/>
        <v>-0.80099999999999993</v>
      </c>
      <c r="N205" s="11"/>
      <c r="O205" s="11"/>
      <c r="V205" s="53"/>
    </row>
    <row r="206" spans="1:22">
      <c r="A206">
        <v>1995</v>
      </c>
      <c r="B206">
        <v>12</v>
      </c>
      <c r="C206">
        <v>-2.3E-2</v>
      </c>
      <c r="E206">
        <f t="shared" si="12"/>
        <v>1995.9583333333333</v>
      </c>
      <c r="F206">
        <f t="shared" si="13"/>
        <v>-4.1399999999999999E-2</v>
      </c>
      <c r="N206" s="11"/>
      <c r="O206" s="11"/>
      <c r="V206" s="53"/>
    </row>
    <row r="207" spans="1:22">
      <c r="A207">
        <v>1996</v>
      </c>
      <c r="B207">
        <v>1</v>
      </c>
      <c r="C207">
        <v>-0.84699999999999998</v>
      </c>
      <c r="E207">
        <f t="shared" si="12"/>
        <v>1996.0416666666665</v>
      </c>
      <c r="F207">
        <f t="shared" si="13"/>
        <v>-1.5246</v>
      </c>
      <c r="N207" s="11"/>
      <c r="O207" s="11"/>
      <c r="V207" s="53"/>
    </row>
    <row r="208" spans="1:22">
      <c r="A208">
        <v>1996</v>
      </c>
      <c r="B208">
        <v>2</v>
      </c>
      <c r="C208">
        <v>0.56599999999999995</v>
      </c>
      <c r="E208">
        <f t="shared" si="12"/>
        <v>1996.125</v>
      </c>
      <c r="F208">
        <f t="shared" si="13"/>
        <v>1.0187999999999999</v>
      </c>
      <c r="N208" s="11"/>
      <c r="O208" s="11"/>
      <c r="V208" s="53"/>
    </row>
    <row r="209" spans="1:22">
      <c r="A209">
        <v>1996</v>
      </c>
      <c r="B209">
        <v>3</v>
      </c>
      <c r="C209">
        <v>-1.306</v>
      </c>
      <c r="E209">
        <f t="shared" si="12"/>
        <v>1996.2083333333333</v>
      </c>
      <c r="F209">
        <f t="shared" si="13"/>
        <v>-2.3508000000000004</v>
      </c>
      <c r="N209" s="11"/>
      <c r="O209" s="11"/>
      <c r="V209" s="53"/>
    </row>
    <row r="210" spans="1:22">
      <c r="A210">
        <v>1996</v>
      </c>
      <c r="B210">
        <v>4</v>
      </c>
      <c r="C210">
        <v>-0.433</v>
      </c>
      <c r="E210">
        <f t="shared" si="12"/>
        <v>1996.2916666666665</v>
      </c>
      <c r="F210">
        <f t="shared" si="13"/>
        <v>-0.77939999999999998</v>
      </c>
      <c r="N210" s="11"/>
      <c r="O210" s="11"/>
      <c r="V210" s="53"/>
    </row>
    <row r="211" spans="1:22">
      <c r="A211">
        <v>1996</v>
      </c>
      <c r="B211">
        <v>5</v>
      </c>
      <c r="C211">
        <v>-7.2999999999999995E-2</v>
      </c>
      <c r="E211">
        <f t="shared" si="12"/>
        <v>1996.375</v>
      </c>
      <c r="F211">
        <f t="shared" si="13"/>
        <v>-0.13139999999999999</v>
      </c>
      <c r="N211" s="11"/>
      <c r="O211" s="11"/>
      <c r="V211" s="53"/>
    </row>
    <row r="212" spans="1:22">
      <c r="A212">
        <v>1996</v>
      </c>
      <c r="B212">
        <v>6</v>
      </c>
      <c r="C212">
        <v>0.59199999999999997</v>
      </c>
      <c r="E212">
        <f t="shared" si="12"/>
        <v>1996.4583333333333</v>
      </c>
      <c r="F212">
        <f t="shared" si="13"/>
        <v>1.0655999999999999</v>
      </c>
      <c r="N212" s="11"/>
      <c r="O212" s="11"/>
      <c r="V212" s="53"/>
    </row>
    <row r="213" spans="1:22">
      <c r="A213">
        <v>1996</v>
      </c>
      <c r="B213">
        <v>7</v>
      </c>
      <c r="C213">
        <v>-0.20699999999999999</v>
      </c>
      <c r="E213">
        <f t="shared" si="12"/>
        <v>1996.5416666666665</v>
      </c>
      <c r="F213">
        <f t="shared" si="13"/>
        <v>-0.37259999999999999</v>
      </c>
      <c r="N213" s="11"/>
      <c r="O213" s="11"/>
      <c r="V213" s="53"/>
    </row>
    <row r="214" spans="1:22">
      <c r="A214">
        <v>1996</v>
      </c>
      <c r="B214">
        <v>8</v>
      </c>
      <c r="C214">
        <v>1.7000000000000001E-2</v>
      </c>
      <c r="E214">
        <f t="shared" si="12"/>
        <v>1996.625</v>
      </c>
      <c r="F214">
        <f t="shared" si="13"/>
        <v>3.0600000000000006E-2</v>
      </c>
      <c r="N214" s="11"/>
      <c r="O214" s="11"/>
      <c r="V214" s="53"/>
    </row>
    <row r="215" spans="1:22">
      <c r="A215">
        <v>1996</v>
      </c>
      <c r="B215">
        <v>9</v>
      </c>
      <c r="C215">
        <v>-0.90700000000000003</v>
      </c>
      <c r="E215">
        <f t="shared" si="12"/>
        <v>1996.7083333333333</v>
      </c>
      <c r="F215">
        <f t="shared" si="13"/>
        <v>-1.6326000000000001</v>
      </c>
      <c r="N215" s="11"/>
      <c r="O215" s="11"/>
      <c r="V215" s="53"/>
    </row>
    <row r="216" spans="1:22">
      <c r="A216">
        <v>1996</v>
      </c>
      <c r="B216">
        <v>10</v>
      </c>
      <c r="C216">
        <v>0.14499999999999999</v>
      </c>
      <c r="E216">
        <f t="shared" si="12"/>
        <v>1996.7916666666665</v>
      </c>
      <c r="F216">
        <f t="shared" si="13"/>
        <v>0.26100000000000001</v>
      </c>
      <c r="N216" s="11"/>
      <c r="O216" s="11"/>
      <c r="V216" s="53"/>
    </row>
    <row r="217" spans="1:22">
      <c r="A217">
        <v>1996</v>
      </c>
      <c r="B217">
        <v>11</v>
      </c>
      <c r="C217">
        <v>-0.93</v>
      </c>
      <c r="E217">
        <f t="shared" si="12"/>
        <v>1996.875</v>
      </c>
      <c r="F217">
        <f t="shared" si="13"/>
        <v>-1.6740000000000002</v>
      </c>
      <c r="N217" s="11"/>
      <c r="O217" s="11"/>
      <c r="V217" s="53"/>
    </row>
    <row r="218" spans="1:22">
      <c r="A218">
        <v>1996</v>
      </c>
      <c r="B218">
        <v>12</v>
      </c>
      <c r="C218">
        <v>-9.8000000000000004E-2</v>
      </c>
      <c r="E218">
        <f t="shared" si="12"/>
        <v>1996.9583333333333</v>
      </c>
      <c r="F218">
        <f t="shared" si="13"/>
        <v>-0.1764</v>
      </c>
      <c r="N218" s="11"/>
      <c r="O218" s="11"/>
      <c r="V218" s="53"/>
    </row>
    <row r="219" spans="1:22">
      <c r="A219">
        <v>1997</v>
      </c>
      <c r="B219">
        <v>1</v>
      </c>
      <c r="C219">
        <v>-0.51800000000000002</v>
      </c>
      <c r="E219">
        <f t="shared" si="12"/>
        <v>1997.0416666666665</v>
      </c>
      <c r="F219">
        <f t="shared" si="13"/>
        <v>-0.93240000000000001</v>
      </c>
      <c r="N219" s="11"/>
      <c r="O219" s="11"/>
      <c r="V219" s="53"/>
    </row>
    <row r="220" spans="1:22">
      <c r="A220">
        <v>1997</v>
      </c>
      <c r="B220">
        <v>2</v>
      </c>
      <c r="C220">
        <v>0.36899999999999999</v>
      </c>
      <c r="E220">
        <f t="shared" si="12"/>
        <v>1997.125</v>
      </c>
      <c r="F220">
        <f t="shared" si="13"/>
        <v>0.6641999999999999</v>
      </c>
      <c r="N220" s="11"/>
      <c r="O220" s="11"/>
      <c r="V220" s="53"/>
    </row>
    <row r="221" spans="1:22">
      <c r="A221">
        <v>1997</v>
      </c>
      <c r="B221">
        <v>3</v>
      </c>
      <c r="C221">
        <v>0.58699999999999997</v>
      </c>
      <c r="E221">
        <f t="shared" si="12"/>
        <v>1997.2083333333333</v>
      </c>
      <c r="F221">
        <f t="shared" si="13"/>
        <v>1.0566</v>
      </c>
      <c r="N221" s="11"/>
      <c r="O221" s="11"/>
      <c r="V221" s="53"/>
    </row>
    <row r="222" spans="1:22">
      <c r="A222">
        <v>1997</v>
      </c>
      <c r="B222">
        <v>4</v>
      </c>
      <c r="C222">
        <v>-1.7410000000000001</v>
      </c>
      <c r="E222">
        <f t="shared" si="12"/>
        <v>1997.2916666666665</v>
      </c>
      <c r="F222">
        <f t="shared" si="13"/>
        <v>-3.1337999999999999</v>
      </c>
      <c r="N222" s="11"/>
      <c r="O222" s="11"/>
      <c r="V222" s="53"/>
    </row>
    <row r="223" spans="1:22">
      <c r="A223">
        <v>1997</v>
      </c>
      <c r="B223">
        <v>5</v>
      </c>
      <c r="C223">
        <v>-0.621</v>
      </c>
      <c r="E223">
        <f t="shared" si="12"/>
        <v>1997.375</v>
      </c>
      <c r="F223">
        <f t="shared" si="13"/>
        <v>-1.1178000000000001</v>
      </c>
      <c r="N223" s="11"/>
      <c r="O223" s="11"/>
      <c r="V223" s="53"/>
    </row>
    <row r="224" spans="1:22">
      <c r="A224">
        <v>1997</v>
      </c>
      <c r="B224">
        <v>6</v>
      </c>
      <c r="C224">
        <v>-5.7000000000000002E-2</v>
      </c>
      <c r="E224">
        <f t="shared" si="12"/>
        <v>1997.4583333333333</v>
      </c>
      <c r="F224">
        <f t="shared" si="13"/>
        <v>-0.1026</v>
      </c>
      <c r="N224" s="11"/>
      <c r="O224" s="11"/>
      <c r="V224" s="53"/>
    </row>
    <row r="225" spans="1:22">
      <c r="A225">
        <v>1997</v>
      </c>
      <c r="B225">
        <v>7</v>
      </c>
      <c r="C225">
        <v>-0.14799999999999999</v>
      </c>
      <c r="E225">
        <f t="shared" si="12"/>
        <v>1997.5416666666665</v>
      </c>
      <c r="F225">
        <f t="shared" si="13"/>
        <v>-0.26639999999999997</v>
      </c>
      <c r="N225" s="11"/>
      <c r="O225" s="11"/>
      <c r="V225" s="53"/>
    </row>
    <row r="226" spans="1:22">
      <c r="A226">
        <v>1997</v>
      </c>
      <c r="B226">
        <v>8</v>
      </c>
      <c r="C226">
        <v>-0.35899999999999999</v>
      </c>
      <c r="E226">
        <f t="shared" si="12"/>
        <v>1997.625</v>
      </c>
      <c r="F226">
        <f t="shared" si="13"/>
        <v>-0.6462</v>
      </c>
      <c r="N226" s="11"/>
      <c r="O226" s="11"/>
      <c r="V226" s="53"/>
    </row>
    <row r="227" spans="1:22">
      <c r="A227">
        <v>1997</v>
      </c>
      <c r="B227">
        <v>9</v>
      </c>
      <c r="C227">
        <v>0.89200000000000002</v>
      </c>
      <c r="E227">
        <f t="shared" si="12"/>
        <v>1997.7083333333333</v>
      </c>
      <c r="F227">
        <f t="shared" si="13"/>
        <v>1.6056000000000001</v>
      </c>
      <c r="N227" s="11"/>
      <c r="O227" s="11"/>
      <c r="V227" s="53"/>
    </row>
    <row r="228" spans="1:22">
      <c r="A228">
        <v>1997</v>
      </c>
      <c r="B228">
        <v>10</v>
      </c>
      <c r="C228">
        <v>-0.12</v>
      </c>
      <c r="E228">
        <f t="shared" si="12"/>
        <v>1997.7916666666665</v>
      </c>
      <c r="F228">
        <f t="shared" si="13"/>
        <v>-0.21600000000000003</v>
      </c>
      <c r="N228" s="11"/>
      <c r="O228" s="11"/>
      <c r="V228" s="53"/>
    </row>
    <row r="229" spans="1:22">
      <c r="A229">
        <v>1997</v>
      </c>
      <c r="B229">
        <v>11</v>
      </c>
      <c r="C229">
        <v>-0.95699999999999996</v>
      </c>
      <c r="E229">
        <f t="shared" si="12"/>
        <v>1997.875</v>
      </c>
      <c r="F229">
        <f t="shared" si="13"/>
        <v>-1.7225999999999999</v>
      </c>
      <c r="N229" s="11"/>
      <c r="O229" s="11"/>
      <c r="V229" s="53"/>
    </row>
    <row r="230" spans="1:22">
      <c r="A230">
        <v>1997</v>
      </c>
      <c r="B230">
        <v>12</v>
      </c>
      <c r="C230">
        <v>0.126</v>
      </c>
      <c r="E230">
        <f t="shared" si="12"/>
        <v>1997.9583333333333</v>
      </c>
      <c r="F230">
        <f t="shared" si="13"/>
        <v>0.22679999999999997</v>
      </c>
      <c r="N230" s="11"/>
      <c r="O230" s="11"/>
      <c r="V230" s="53"/>
    </row>
    <row r="231" spans="1:22">
      <c r="A231">
        <v>1998</v>
      </c>
      <c r="B231">
        <v>1</v>
      </c>
      <c r="C231">
        <v>0.82599999999999996</v>
      </c>
      <c r="E231">
        <f t="shared" si="12"/>
        <v>1998.0416666666665</v>
      </c>
      <c r="F231">
        <f t="shared" si="13"/>
        <v>1.4867999999999999</v>
      </c>
      <c r="N231" s="11"/>
      <c r="O231" s="11"/>
      <c r="V231" s="53"/>
    </row>
    <row r="232" spans="1:22">
      <c r="A232">
        <v>1998</v>
      </c>
      <c r="B232">
        <v>2</v>
      </c>
      <c r="C232">
        <v>1.0269999999999999</v>
      </c>
      <c r="E232">
        <f t="shared" si="12"/>
        <v>1998.125</v>
      </c>
      <c r="F232">
        <f t="shared" si="13"/>
        <v>1.8485999999999998</v>
      </c>
      <c r="N232" s="11"/>
      <c r="O232" s="11"/>
      <c r="V232" s="53"/>
    </row>
    <row r="233" spans="1:22">
      <c r="A233">
        <v>1998</v>
      </c>
      <c r="B233">
        <v>3</v>
      </c>
      <c r="C233">
        <v>-0.56200000000000006</v>
      </c>
      <c r="E233">
        <f t="shared" si="12"/>
        <v>1998.2083333333333</v>
      </c>
      <c r="F233">
        <f t="shared" si="13"/>
        <v>-1.0116000000000001</v>
      </c>
      <c r="N233" s="11"/>
      <c r="O233" s="11"/>
      <c r="V233" s="53"/>
    </row>
    <row r="234" spans="1:22">
      <c r="A234">
        <v>1998</v>
      </c>
      <c r="B234">
        <v>4</v>
      </c>
      <c r="C234">
        <v>-0.46300000000000002</v>
      </c>
      <c r="E234">
        <f t="shared" si="12"/>
        <v>1998.2916666666665</v>
      </c>
      <c r="F234">
        <f t="shared" si="13"/>
        <v>-0.83339999999999992</v>
      </c>
      <c r="N234" s="11"/>
      <c r="O234" s="11"/>
      <c r="V234" s="53"/>
    </row>
    <row r="235" spans="1:22">
      <c r="A235">
        <v>1998</v>
      </c>
      <c r="B235">
        <v>5</v>
      </c>
      <c r="C235">
        <v>1.153</v>
      </c>
      <c r="E235">
        <f t="shared" si="12"/>
        <v>1998.375</v>
      </c>
      <c r="F235">
        <f t="shared" si="13"/>
        <v>2.0754000000000001</v>
      </c>
      <c r="N235" s="11"/>
      <c r="O235" s="11"/>
      <c r="V235" s="53"/>
    </row>
    <row r="236" spans="1:22">
      <c r="A236">
        <v>1998</v>
      </c>
      <c r="B236">
        <v>6</v>
      </c>
      <c r="C236">
        <v>-0.316</v>
      </c>
      <c r="E236">
        <f t="shared" si="12"/>
        <v>1998.4583333333333</v>
      </c>
      <c r="F236">
        <f t="shared" si="13"/>
        <v>-0.56879999999999997</v>
      </c>
      <c r="N236" s="11"/>
      <c r="O236" s="11"/>
      <c r="V236" s="53"/>
    </row>
    <row r="237" spans="1:22">
      <c r="A237">
        <v>1998</v>
      </c>
      <c r="B237">
        <v>7</v>
      </c>
      <c r="C237">
        <v>0.77100000000000002</v>
      </c>
      <c r="E237">
        <f t="shared" si="12"/>
        <v>1998.5416666666665</v>
      </c>
      <c r="F237">
        <f t="shared" si="13"/>
        <v>1.3877999999999999</v>
      </c>
      <c r="N237" s="11"/>
      <c r="O237" s="11"/>
      <c r="V237" s="53"/>
    </row>
    <row r="238" spans="1:22">
      <c r="A238">
        <v>1998</v>
      </c>
      <c r="B238">
        <v>8</v>
      </c>
      <c r="C238">
        <v>0.78200000000000003</v>
      </c>
      <c r="E238">
        <f t="shared" si="12"/>
        <v>1998.625</v>
      </c>
      <c r="F238">
        <f t="shared" si="13"/>
        <v>1.4076</v>
      </c>
      <c r="N238" s="11"/>
      <c r="O238" s="11"/>
      <c r="V238" s="53"/>
    </row>
    <row r="239" spans="1:22">
      <c r="A239">
        <v>1998</v>
      </c>
      <c r="B239">
        <v>9</v>
      </c>
      <c r="C239">
        <v>1.75</v>
      </c>
      <c r="E239">
        <f t="shared" si="12"/>
        <v>1998.7083333333333</v>
      </c>
      <c r="F239">
        <f t="shared" si="13"/>
        <v>3.15</v>
      </c>
      <c r="N239" s="11"/>
      <c r="O239" s="11"/>
      <c r="V239" s="53"/>
    </row>
    <row r="240" spans="1:22">
      <c r="A240">
        <v>1998</v>
      </c>
      <c r="B240">
        <v>10</v>
      </c>
      <c r="C240">
        <v>0.90400000000000003</v>
      </c>
      <c r="E240">
        <f t="shared" si="12"/>
        <v>1998.7916666666665</v>
      </c>
      <c r="F240">
        <f t="shared" si="13"/>
        <v>1.6272000000000002</v>
      </c>
      <c r="N240" s="11"/>
      <c r="O240" s="11"/>
      <c r="V240" s="53"/>
    </row>
    <row r="241" spans="1:22">
      <c r="A241">
        <v>1998</v>
      </c>
      <c r="B241">
        <v>11</v>
      </c>
      <c r="C241">
        <v>0.73299999999999998</v>
      </c>
      <c r="E241">
        <f t="shared" si="12"/>
        <v>1998.875</v>
      </c>
      <c r="F241">
        <f t="shared" si="13"/>
        <v>1.3193999999999999</v>
      </c>
      <c r="N241" s="11"/>
      <c r="O241" s="11"/>
      <c r="V241" s="53"/>
    </row>
    <row r="242" spans="1:22">
      <c r="A242">
        <v>1998</v>
      </c>
      <c r="B242">
        <v>12</v>
      </c>
      <c r="C242">
        <v>0.80400000000000005</v>
      </c>
      <c r="E242">
        <f t="shared" si="12"/>
        <v>1998.9583333333333</v>
      </c>
      <c r="F242">
        <f t="shared" si="13"/>
        <v>1.4472</v>
      </c>
      <c r="N242" s="11"/>
      <c r="O242" s="11"/>
      <c r="V242" s="53"/>
    </row>
    <row r="243" spans="1:22">
      <c r="A243">
        <v>1999</v>
      </c>
      <c r="B243">
        <v>1</v>
      </c>
      <c r="C243">
        <v>0.64100000000000001</v>
      </c>
      <c r="E243">
        <f t="shared" si="12"/>
        <v>1999.0416666666665</v>
      </c>
      <c r="F243">
        <f t="shared" si="13"/>
        <v>1.1537999999999999</v>
      </c>
      <c r="N243" s="11"/>
      <c r="O243" s="11"/>
      <c r="V243" s="53"/>
    </row>
    <row r="244" spans="1:22">
      <c r="A244">
        <v>1999</v>
      </c>
      <c r="B244">
        <v>2</v>
      </c>
      <c r="C244">
        <v>1.7070000000000001</v>
      </c>
      <c r="E244">
        <f t="shared" si="12"/>
        <v>1999.125</v>
      </c>
      <c r="F244">
        <f t="shared" si="13"/>
        <v>3.0726000000000004</v>
      </c>
      <c r="N244" s="11"/>
      <c r="O244" s="11"/>
      <c r="V244" s="53"/>
    </row>
    <row r="245" spans="1:22">
      <c r="A245">
        <v>1999</v>
      </c>
      <c r="B245">
        <v>3</v>
      </c>
      <c r="C245">
        <v>0.22700000000000001</v>
      </c>
      <c r="E245">
        <f t="shared" si="12"/>
        <v>1999.2083333333333</v>
      </c>
      <c r="F245">
        <f t="shared" si="13"/>
        <v>0.40860000000000002</v>
      </c>
      <c r="N245" s="11"/>
      <c r="O245" s="11"/>
      <c r="V245" s="53"/>
    </row>
    <row r="246" spans="1:22">
      <c r="A246">
        <v>1999</v>
      </c>
      <c r="B246">
        <v>4</v>
      </c>
      <c r="C246">
        <v>0.27900000000000003</v>
      </c>
      <c r="E246">
        <f t="shared" si="12"/>
        <v>1999.2916666666665</v>
      </c>
      <c r="F246">
        <f t="shared" si="13"/>
        <v>0.50219999999999998</v>
      </c>
      <c r="M246" s="11"/>
      <c r="N246" s="11"/>
      <c r="O246" s="11"/>
      <c r="V246" s="53"/>
    </row>
    <row r="247" spans="1:22">
      <c r="A247">
        <v>1999</v>
      </c>
      <c r="B247">
        <v>5</v>
      </c>
      <c r="C247">
        <v>-3.2000000000000001E-2</v>
      </c>
      <c r="E247">
        <f t="shared" si="12"/>
        <v>1999.375</v>
      </c>
      <c r="F247">
        <f t="shared" si="13"/>
        <v>-5.7600000000000005E-2</v>
      </c>
      <c r="M247" s="11"/>
      <c r="N247" s="11"/>
      <c r="O247" s="11"/>
      <c r="V247" s="53"/>
    </row>
    <row r="248" spans="1:22">
      <c r="A248">
        <v>1999</v>
      </c>
      <c r="B248">
        <v>6</v>
      </c>
      <c r="C248">
        <v>-0.34100000000000003</v>
      </c>
      <c r="E248">
        <f t="shared" si="12"/>
        <v>1999.4583333333333</v>
      </c>
      <c r="F248">
        <f t="shared" si="13"/>
        <v>-0.61380000000000012</v>
      </c>
      <c r="M248" s="11"/>
      <c r="N248" s="11"/>
      <c r="O248" s="11"/>
      <c r="V248" s="53"/>
    </row>
    <row r="249" spans="1:22">
      <c r="A249">
        <v>1999</v>
      </c>
      <c r="B249">
        <v>7</v>
      </c>
      <c r="C249">
        <v>0.47199999999999998</v>
      </c>
      <c r="E249">
        <f t="shared" si="12"/>
        <v>1999.5416666666665</v>
      </c>
      <c r="F249">
        <f t="shared" si="13"/>
        <v>0.84959999999999991</v>
      </c>
      <c r="M249" s="11"/>
      <c r="N249" s="11"/>
      <c r="O249" s="11"/>
      <c r="V249" s="53"/>
    </row>
    <row r="250" spans="1:22">
      <c r="A250">
        <v>1999</v>
      </c>
      <c r="B250">
        <v>8</v>
      </c>
      <c r="C250">
        <v>0.36299999999999999</v>
      </c>
      <c r="E250">
        <f t="shared" si="12"/>
        <v>1999.625</v>
      </c>
      <c r="F250">
        <f t="shared" si="13"/>
        <v>0.65339999999999998</v>
      </c>
      <c r="M250" s="11"/>
      <c r="N250" s="11"/>
      <c r="O250" s="11"/>
      <c r="V250" s="53"/>
    </row>
    <row r="251" spans="1:22">
      <c r="A251">
        <v>1999</v>
      </c>
      <c r="B251">
        <v>9</v>
      </c>
      <c r="C251">
        <v>-0.18</v>
      </c>
      <c r="E251">
        <f t="shared" si="12"/>
        <v>1999.7083333333333</v>
      </c>
      <c r="F251">
        <f t="shared" si="13"/>
        <v>-0.32399999999999995</v>
      </c>
      <c r="M251" s="11"/>
      <c r="N251" s="11"/>
      <c r="O251" s="11"/>
      <c r="V251" s="53"/>
    </row>
    <row r="252" spans="1:22">
      <c r="A252">
        <v>1999</v>
      </c>
      <c r="B252">
        <v>10</v>
      </c>
      <c r="C252">
        <v>0.62</v>
      </c>
      <c r="E252">
        <f t="shared" si="12"/>
        <v>1999.7916666666665</v>
      </c>
      <c r="F252">
        <f t="shared" si="13"/>
        <v>1.1160000000000001</v>
      </c>
      <c r="M252" s="11"/>
      <c r="N252" s="11"/>
      <c r="O252" s="11"/>
      <c r="V252" s="53"/>
    </row>
    <row r="253" spans="1:22">
      <c r="A253">
        <v>1999</v>
      </c>
      <c r="B253">
        <v>11</v>
      </c>
      <c r="C253">
        <v>2.238</v>
      </c>
      <c r="E253">
        <f t="shared" si="12"/>
        <v>1999.875</v>
      </c>
      <c r="F253">
        <f t="shared" si="13"/>
        <v>4.0283999999999995</v>
      </c>
      <c r="M253" s="11"/>
      <c r="N253" s="11"/>
      <c r="O253" s="11"/>
      <c r="V253" s="53"/>
    </row>
    <row r="254" spans="1:22">
      <c r="A254">
        <v>1999</v>
      </c>
      <c r="B254">
        <v>12</v>
      </c>
      <c r="C254">
        <v>1.224</v>
      </c>
      <c r="E254">
        <f t="shared" si="12"/>
        <v>1999.9583333333333</v>
      </c>
      <c r="F254">
        <f t="shared" si="13"/>
        <v>2.2031999999999998</v>
      </c>
      <c r="M254" s="11"/>
      <c r="N254" s="11"/>
      <c r="O254" s="11"/>
      <c r="V254" s="53"/>
    </row>
    <row r="255" spans="1:22">
      <c r="A255">
        <v>2000</v>
      </c>
      <c r="B255">
        <v>1</v>
      </c>
      <c r="C255">
        <v>0.35399999999999998</v>
      </c>
      <c r="E255">
        <f t="shared" si="12"/>
        <v>2000.0416666666665</v>
      </c>
      <c r="F255">
        <f t="shared" si="13"/>
        <v>0.63719999999999999</v>
      </c>
      <c r="M255" s="11"/>
      <c r="N255" s="11"/>
      <c r="O255" s="11"/>
      <c r="V255" s="53"/>
    </row>
    <row r="256" spans="1:22">
      <c r="A256">
        <v>2000</v>
      </c>
      <c r="B256">
        <v>2</v>
      </c>
      <c r="C256">
        <v>2.016</v>
      </c>
      <c r="E256">
        <f t="shared" si="12"/>
        <v>2000.125</v>
      </c>
      <c r="F256">
        <f t="shared" si="13"/>
        <v>3.6287999999999996</v>
      </c>
      <c r="M256" s="11"/>
      <c r="N256" s="11"/>
      <c r="O256" s="11"/>
      <c r="V256" s="53"/>
    </row>
    <row r="257" spans="1:22">
      <c r="A257">
        <v>2000</v>
      </c>
      <c r="B257">
        <v>3</v>
      </c>
      <c r="C257">
        <v>1.6040000000000001</v>
      </c>
      <c r="E257">
        <f t="shared" si="12"/>
        <v>2000.2083333333333</v>
      </c>
      <c r="F257">
        <f t="shared" si="13"/>
        <v>2.8872</v>
      </c>
      <c r="M257" s="11"/>
      <c r="N257" s="11"/>
      <c r="O257" s="11"/>
      <c r="V257" s="53"/>
    </row>
    <row r="258" spans="1:22">
      <c r="A258">
        <v>2000</v>
      </c>
      <c r="B258">
        <v>4</v>
      </c>
      <c r="C258">
        <v>0.64100000000000001</v>
      </c>
      <c r="E258">
        <f t="shared" si="12"/>
        <v>2000.2916666666665</v>
      </c>
      <c r="F258">
        <f t="shared" si="13"/>
        <v>1.1537999999999999</v>
      </c>
      <c r="M258" s="11"/>
      <c r="N258" s="11"/>
      <c r="O258" s="11"/>
      <c r="V258" s="53"/>
    </row>
    <row r="259" spans="1:22">
      <c r="A259">
        <v>2000</v>
      </c>
      <c r="B259">
        <v>5</v>
      </c>
      <c r="C259">
        <v>1.391</v>
      </c>
      <c r="E259">
        <f t="shared" si="12"/>
        <v>2000.375</v>
      </c>
      <c r="F259">
        <f t="shared" si="13"/>
        <v>2.5038</v>
      </c>
      <c r="M259" s="11"/>
      <c r="N259" s="11"/>
      <c r="O259" s="11"/>
      <c r="V259" s="53"/>
    </row>
    <row r="260" spans="1:22">
      <c r="A260">
        <v>2000</v>
      </c>
      <c r="B260">
        <v>6</v>
      </c>
      <c r="C260">
        <v>0.16600000000000001</v>
      </c>
      <c r="E260">
        <f t="shared" si="12"/>
        <v>2000.4583333333333</v>
      </c>
      <c r="F260">
        <f t="shared" si="13"/>
        <v>0.29880000000000001</v>
      </c>
      <c r="M260" s="11"/>
      <c r="N260" s="11"/>
      <c r="O260" s="11"/>
      <c r="V260" s="53"/>
    </row>
    <row r="261" spans="1:22">
      <c r="A261">
        <v>2000</v>
      </c>
      <c r="B261">
        <v>7</v>
      </c>
      <c r="C261">
        <v>4.8000000000000001E-2</v>
      </c>
      <c r="E261">
        <f t="shared" si="12"/>
        <v>2000.5416666666665</v>
      </c>
      <c r="F261">
        <f t="shared" si="13"/>
        <v>8.6400000000000005E-2</v>
      </c>
      <c r="M261" s="11"/>
      <c r="N261" s="11"/>
      <c r="O261" s="11"/>
      <c r="V261" s="53"/>
    </row>
    <row r="262" spans="1:22">
      <c r="A262">
        <v>2000</v>
      </c>
      <c r="B262">
        <v>8</v>
      </c>
      <c r="C262">
        <v>0.63700000000000001</v>
      </c>
      <c r="E262">
        <f t="shared" si="12"/>
        <v>2000.625</v>
      </c>
      <c r="F262">
        <f t="shared" si="13"/>
        <v>1.1466000000000001</v>
      </c>
      <c r="M262" s="11"/>
      <c r="N262" s="11"/>
      <c r="O262" s="11"/>
      <c r="V262" s="53"/>
    </row>
    <row r="263" spans="1:22">
      <c r="A263">
        <v>2000</v>
      </c>
      <c r="B263">
        <v>9</v>
      </c>
      <c r="C263">
        <v>0.55200000000000005</v>
      </c>
      <c r="E263">
        <f t="shared" si="12"/>
        <v>2000.7083333333333</v>
      </c>
      <c r="F263">
        <f t="shared" si="13"/>
        <v>0.99360000000000004</v>
      </c>
      <c r="M263" s="11"/>
      <c r="N263" s="11"/>
      <c r="O263" s="11"/>
      <c r="V263" s="53"/>
    </row>
    <row r="264" spans="1:22">
      <c r="A264">
        <v>2000</v>
      </c>
      <c r="B264">
        <v>10</v>
      </c>
      <c r="C264">
        <v>0.14699999999999999</v>
      </c>
      <c r="E264">
        <f t="shared" si="12"/>
        <v>2000.7916666666665</v>
      </c>
      <c r="F264">
        <f t="shared" si="13"/>
        <v>0.2646</v>
      </c>
      <c r="M264" s="11"/>
      <c r="N264" s="11"/>
      <c r="O264" s="11"/>
      <c r="V264" s="53"/>
    </row>
    <row r="265" spans="1:22">
      <c r="A265">
        <v>2000</v>
      </c>
      <c r="B265">
        <v>11</v>
      </c>
      <c r="C265">
        <v>-1.6439999999999999</v>
      </c>
      <c r="E265">
        <f t="shared" si="12"/>
        <v>2000.875</v>
      </c>
      <c r="F265">
        <f t="shared" si="13"/>
        <v>-2.9592000000000001</v>
      </c>
      <c r="M265" s="11"/>
      <c r="N265" s="11"/>
      <c r="O265" s="11"/>
      <c r="V265" s="53"/>
    </row>
    <row r="266" spans="1:22">
      <c r="A266">
        <v>2000</v>
      </c>
      <c r="B266">
        <v>12</v>
      </c>
      <c r="C266">
        <v>-1.4379999999999999</v>
      </c>
      <c r="E266">
        <f t="shared" si="12"/>
        <v>2000.9583333333333</v>
      </c>
      <c r="F266">
        <f t="shared" si="13"/>
        <v>-2.5884</v>
      </c>
      <c r="M266" s="11"/>
      <c r="N266" s="11"/>
      <c r="O266" s="11"/>
      <c r="V266" s="53"/>
    </row>
    <row r="267" spans="1:22">
      <c r="A267">
        <v>2001</v>
      </c>
      <c r="B267">
        <v>1</v>
      </c>
      <c r="C267">
        <v>0.27</v>
      </c>
      <c r="E267">
        <f t="shared" si="12"/>
        <v>2001.0416666666665</v>
      </c>
      <c r="F267">
        <f t="shared" si="13"/>
        <v>0.48600000000000004</v>
      </c>
      <c r="M267" s="11"/>
      <c r="N267" s="11"/>
      <c r="O267" s="11"/>
      <c r="V267" s="53"/>
    </row>
    <row r="268" spans="1:22">
      <c r="A268">
        <v>2001</v>
      </c>
      <c r="B268">
        <v>2</v>
      </c>
      <c r="C268">
        <v>-0.307</v>
      </c>
      <c r="E268">
        <f t="shared" ref="E268:E331" si="14">A268+B268/12-1/24</f>
        <v>2001.125</v>
      </c>
      <c r="F268">
        <f t="shared" ref="F268:F331" si="15">C268*9/5</f>
        <v>-0.55259999999999998</v>
      </c>
      <c r="M268" s="11"/>
      <c r="N268" s="11"/>
      <c r="O268" s="11"/>
      <c r="V268" s="53"/>
    </row>
    <row r="269" spans="1:22">
      <c r="A269">
        <v>2001</v>
      </c>
      <c r="B269">
        <v>3</v>
      </c>
      <c r="C269">
        <v>-0.73799999999999999</v>
      </c>
      <c r="E269">
        <f t="shared" si="14"/>
        <v>2001.2083333333333</v>
      </c>
      <c r="F269">
        <f t="shared" si="15"/>
        <v>-1.3283999999999998</v>
      </c>
      <c r="M269" s="11"/>
      <c r="N269" s="11"/>
      <c r="O269" s="11"/>
      <c r="V269" s="53"/>
    </row>
    <row r="270" spans="1:22">
      <c r="A270">
        <v>2001</v>
      </c>
      <c r="B270">
        <v>4</v>
      </c>
      <c r="C270">
        <v>0.52400000000000002</v>
      </c>
      <c r="E270">
        <f t="shared" si="14"/>
        <v>2001.2916666666665</v>
      </c>
      <c r="F270">
        <f t="shared" si="15"/>
        <v>0.94320000000000004</v>
      </c>
      <c r="M270" s="11"/>
      <c r="N270" s="11"/>
      <c r="O270" s="11"/>
      <c r="V270" s="53"/>
    </row>
    <row r="271" spans="1:22">
      <c r="A271">
        <v>2001</v>
      </c>
      <c r="B271">
        <v>5</v>
      </c>
      <c r="C271">
        <v>0.629</v>
      </c>
      <c r="E271">
        <f t="shared" si="14"/>
        <v>2001.375</v>
      </c>
      <c r="F271">
        <f t="shared" si="15"/>
        <v>1.1321999999999999</v>
      </c>
      <c r="M271" s="11"/>
      <c r="N271" s="11"/>
      <c r="O271" s="11"/>
      <c r="V271" s="53"/>
    </row>
    <row r="272" spans="1:22">
      <c r="A272">
        <v>2001</v>
      </c>
      <c r="B272">
        <v>6</v>
      </c>
      <c r="C272">
        <v>5.0000000000000001E-3</v>
      </c>
      <c r="E272">
        <f t="shared" si="14"/>
        <v>2001.4583333333333</v>
      </c>
      <c r="F272">
        <f t="shared" si="15"/>
        <v>8.9999999999999993E-3</v>
      </c>
      <c r="M272" s="11"/>
      <c r="N272" s="11"/>
      <c r="O272" s="11"/>
      <c r="V272" s="53"/>
    </row>
    <row r="273" spans="1:22">
      <c r="A273">
        <v>2001</v>
      </c>
      <c r="B273">
        <v>7</v>
      </c>
      <c r="C273">
        <v>0.38700000000000001</v>
      </c>
      <c r="E273">
        <f t="shared" si="14"/>
        <v>2001.5416666666665</v>
      </c>
      <c r="F273">
        <f t="shared" si="15"/>
        <v>0.6966</v>
      </c>
      <c r="M273" s="11"/>
      <c r="N273" s="11"/>
      <c r="O273" s="11"/>
      <c r="V273" s="53"/>
    </row>
    <row r="274" spans="1:22">
      <c r="A274">
        <v>2001</v>
      </c>
      <c r="B274">
        <v>8</v>
      </c>
      <c r="C274">
        <v>0.997</v>
      </c>
      <c r="E274">
        <f t="shared" si="14"/>
        <v>2001.625</v>
      </c>
      <c r="F274">
        <f t="shared" si="15"/>
        <v>1.7946000000000002</v>
      </c>
      <c r="M274" s="11"/>
      <c r="N274" s="11"/>
      <c r="O274" s="11"/>
      <c r="V274" s="53"/>
    </row>
    <row r="275" spans="1:22">
      <c r="A275">
        <v>2001</v>
      </c>
      <c r="B275">
        <v>9</v>
      </c>
      <c r="C275">
        <v>0.48899999999999999</v>
      </c>
      <c r="E275">
        <f t="shared" si="14"/>
        <v>2001.7083333333333</v>
      </c>
      <c r="F275">
        <f t="shared" si="15"/>
        <v>0.88019999999999998</v>
      </c>
      <c r="M275" s="11"/>
      <c r="N275" s="11"/>
      <c r="O275" s="11"/>
      <c r="V275" s="53"/>
    </row>
    <row r="276" spans="1:22">
      <c r="A276">
        <v>2001</v>
      </c>
      <c r="B276">
        <v>10</v>
      </c>
      <c r="C276">
        <v>8.4000000000000005E-2</v>
      </c>
      <c r="E276">
        <f t="shared" si="14"/>
        <v>2001.7916666666665</v>
      </c>
      <c r="F276">
        <f t="shared" si="15"/>
        <v>0.1512</v>
      </c>
      <c r="M276" s="11"/>
      <c r="N276" s="11"/>
      <c r="O276" s="11"/>
      <c r="V276" s="53"/>
    </row>
    <row r="277" spans="1:22">
      <c r="A277">
        <v>2001</v>
      </c>
      <c r="B277">
        <v>11</v>
      </c>
      <c r="C277">
        <v>1.9139999999999999</v>
      </c>
      <c r="E277">
        <f t="shared" si="14"/>
        <v>2001.875</v>
      </c>
      <c r="F277">
        <f t="shared" si="15"/>
        <v>3.4451999999999998</v>
      </c>
      <c r="M277" s="11"/>
      <c r="N277" s="11"/>
      <c r="O277" s="11"/>
      <c r="V277" s="53"/>
    </row>
    <row r="278" spans="1:22">
      <c r="A278">
        <v>2001</v>
      </c>
      <c r="B278">
        <v>12</v>
      </c>
      <c r="C278">
        <v>0.65500000000000003</v>
      </c>
      <c r="E278">
        <f t="shared" si="14"/>
        <v>2001.9583333333333</v>
      </c>
      <c r="F278">
        <f t="shared" si="15"/>
        <v>1.179</v>
      </c>
      <c r="M278" s="11"/>
      <c r="N278" s="11"/>
      <c r="O278" s="11"/>
      <c r="V278" s="53"/>
    </row>
    <row r="279" spans="1:22">
      <c r="A279">
        <v>2002</v>
      </c>
      <c r="B279">
        <v>1</v>
      </c>
      <c r="C279">
        <v>0.84599999999999997</v>
      </c>
      <c r="E279">
        <f t="shared" si="14"/>
        <v>2002.0416666666665</v>
      </c>
      <c r="F279">
        <f t="shared" si="15"/>
        <v>1.5227999999999999</v>
      </c>
      <c r="M279" s="11"/>
      <c r="N279" s="11"/>
      <c r="O279" s="11"/>
      <c r="V279" s="53"/>
    </row>
    <row r="280" spans="1:22">
      <c r="A280">
        <v>2002</v>
      </c>
      <c r="B280">
        <v>2</v>
      </c>
      <c r="C280">
        <v>0.67800000000000005</v>
      </c>
      <c r="E280">
        <f t="shared" si="14"/>
        <v>2002.125</v>
      </c>
      <c r="F280">
        <f t="shared" si="15"/>
        <v>1.2204000000000002</v>
      </c>
      <c r="M280" s="11"/>
      <c r="N280" s="11"/>
      <c r="O280" s="11"/>
      <c r="V280" s="53"/>
    </row>
    <row r="281" spans="1:22">
      <c r="A281">
        <v>2002</v>
      </c>
      <c r="B281">
        <v>3</v>
      </c>
      <c r="C281">
        <v>-1.0920000000000001</v>
      </c>
      <c r="E281">
        <f t="shared" si="14"/>
        <v>2002.2083333333333</v>
      </c>
      <c r="F281">
        <f t="shared" si="15"/>
        <v>-1.9656000000000002</v>
      </c>
      <c r="M281" s="11"/>
      <c r="N281" s="11"/>
      <c r="O281" s="11"/>
      <c r="V281" s="53"/>
    </row>
    <row r="282" spans="1:22">
      <c r="A282">
        <v>2002</v>
      </c>
      <c r="B282">
        <v>4</v>
      </c>
      <c r="C282">
        <v>0.86099999999999999</v>
      </c>
      <c r="E282">
        <f t="shared" si="14"/>
        <v>2002.2916666666665</v>
      </c>
      <c r="F282">
        <f t="shared" si="15"/>
        <v>1.5497999999999998</v>
      </c>
      <c r="M282" s="11"/>
      <c r="N282" s="11"/>
      <c r="O282" s="11"/>
      <c r="V282" s="53"/>
    </row>
    <row r="283" spans="1:22">
      <c r="A283">
        <v>2002</v>
      </c>
      <c r="B283">
        <v>5</v>
      </c>
      <c r="C283">
        <v>-0.53700000000000003</v>
      </c>
      <c r="E283">
        <f t="shared" si="14"/>
        <v>2002.375</v>
      </c>
      <c r="F283">
        <f t="shared" si="15"/>
        <v>-0.96660000000000001</v>
      </c>
      <c r="M283" s="11"/>
      <c r="N283" s="11"/>
      <c r="O283" s="11"/>
      <c r="V283" s="53"/>
    </row>
    <row r="284" spans="1:22">
      <c r="A284">
        <v>2002</v>
      </c>
      <c r="B284">
        <v>6</v>
      </c>
      <c r="C284">
        <v>1.167</v>
      </c>
      <c r="E284">
        <f t="shared" si="14"/>
        <v>2002.4583333333333</v>
      </c>
      <c r="F284">
        <f t="shared" si="15"/>
        <v>2.1006</v>
      </c>
      <c r="M284" s="11"/>
      <c r="N284" s="11"/>
      <c r="O284" s="11"/>
      <c r="V284" s="53"/>
    </row>
    <row r="285" spans="1:22">
      <c r="A285">
        <v>2002</v>
      </c>
      <c r="B285">
        <v>7</v>
      </c>
      <c r="C285">
        <v>1.298</v>
      </c>
      <c r="E285">
        <f t="shared" si="14"/>
        <v>2002.5416666666665</v>
      </c>
      <c r="F285">
        <f t="shared" si="15"/>
        <v>2.3364000000000003</v>
      </c>
      <c r="M285" s="11"/>
      <c r="N285" s="11"/>
      <c r="O285" s="11"/>
      <c r="V285" s="53"/>
    </row>
    <row r="286" spans="1:22">
      <c r="A286">
        <v>2002</v>
      </c>
      <c r="B286">
        <v>8</v>
      </c>
      <c r="C286">
        <v>0.191</v>
      </c>
      <c r="E286">
        <f t="shared" si="14"/>
        <v>2002.625</v>
      </c>
      <c r="F286">
        <f t="shared" si="15"/>
        <v>0.34379999999999999</v>
      </c>
      <c r="M286" s="11"/>
      <c r="N286" s="11"/>
      <c r="O286" s="11"/>
      <c r="V286" s="53"/>
    </row>
    <row r="287" spans="1:22">
      <c r="A287">
        <v>2002</v>
      </c>
      <c r="B287">
        <v>9</v>
      </c>
      <c r="C287">
        <v>0.63400000000000001</v>
      </c>
      <c r="E287">
        <f t="shared" si="14"/>
        <v>2002.7083333333333</v>
      </c>
      <c r="F287">
        <f t="shared" si="15"/>
        <v>1.1412</v>
      </c>
      <c r="M287" s="11"/>
      <c r="N287" s="11"/>
      <c r="O287" s="11"/>
      <c r="V287" s="53"/>
    </row>
    <row r="288" spans="1:22">
      <c r="A288">
        <v>2002</v>
      </c>
      <c r="B288">
        <v>10</v>
      </c>
      <c r="C288">
        <v>-1.456</v>
      </c>
      <c r="E288">
        <f t="shared" si="14"/>
        <v>2002.7916666666665</v>
      </c>
      <c r="F288">
        <f t="shared" si="15"/>
        <v>-2.6208</v>
      </c>
      <c r="M288" s="11"/>
      <c r="N288" s="11"/>
      <c r="O288" s="11"/>
      <c r="V288" s="53"/>
    </row>
    <row r="289" spans="1:22">
      <c r="A289">
        <v>2002</v>
      </c>
      <c r="B289">
        <v>11</v>
      </c>
      <c r="C289">
        <v>-0.55100000000000005</v>
      </c>
      <c r="E289">
        <f t="shared" si="14"/>
        <v>2002.875</v>
      </c>
      <c r="F289">
        <f t="shared" si="15"/>
        <v>-0.99180000000000013</v>
      </c>
      <c r="M289" s="11"/>
      <c r="N289" s="11"/>
      <c r="O289" s="11"/>
      <c r="V289" s="53"/>
    </row>
    <row r="290" spans="1:22">
      <c r="A290">
        <v>2002</v>
      </c>
      <c r="B290">
        <v>12</v>
      </c>
      <c r="C290">
        <v>0.25700000000000001</v>
      </c>
      <c r="E290">
        <f t="shared" si="14"/>
        <v>2002.9583333333333</v>
      </c>
      <c r="F290">
        <f t="shared" si="15"/>
        <v>0.46260000000000001</v>
      </c>
      <c r="M290" s="11"/>
      <c r="N290" s="11"/>
      <c r="O290" s="11"/>
      <c r="V290" s="53"/>
    </row>
    <row r="291" spans="1:22">
      <c r="A291">
        <v>2003</v>
      </c>
      <c r="B291">
        <v>1</v>
      </c>
      <c r="C291">
        <v>0.66900000000000004</v>
      </c>
      <c r="E291">
        <f t="shared" si="14"/>
        <v>2003.0416666666665</v>
      </c>
      <c r="F291">
        <f t="shared" si="15"/>
        <v>1.2042000000000002</v>
      </c>
      <c r="M291" s="11"/>
      <c r="N291" s="11"/>
      <c r="O291" s="11"/>
      <c r="V291" s="53"/>
    </row>
    <row r="292" spans="1:22">
      <c r="A292">
        <v>2003</v>
      </c>
      <c r="B292">
        <v>2</v>
      </c>
      <c r="C292">
        <v>-0.72899999999999998</v>
      </c>
      <c r="E292">
        <f t="shared" si="14"/>
        <v>2003.125</v>
      </c>
      <c r="F292">
        <f t="shared" si="15"/>
        <v>-1.3122</v>
      </c>
      <c r="M292" s="11"/>
      <c r="N292" s="11"/>
      <c r="O292" s="11"/>
      <c r="V292" s="53"/>
    </row>
    <row r="293" spans="1:22">
      <c r="A293">
        <v>2003</v>
      </c>
      <c r="B293">
        <v>3</v>
      </c>
      <c r="C293">
        <v>0.23300000000000001</v>
      </c>
      <c r="E293">
        <f t="shared" si="14"/>
        <v>2003.2083333333333</v>
      </c>
      <c r="F293">
        <f t="shared" si="15"/>
        <v>0.4194</v>
      </c>
      <c r="M293" s="11"/>
      <c r="N293" s="11"/>
      <c r="O293" s="11"/>
      <c r="V293" s="53"/>
    </row>
    <row r="294" spans="1:22">
      <c r="A294">
        <v>2003</v>
      </c>
      <c r="B294">
        <v>4</v>
      </c>
      <c r="C294">
        <v>0.313</v>
      </c>
      <c r="E294">
        <f t="shared" si="14"/>
        <v>2003.2916666666665</v>
      </c>
      <c r="F294">
        <f t="shared" si="15"/>
        <v>0.56340000000000001</v>
      </c>
      <c r="M294" s="11"/>
      <c r="N294" s="11"/>
      <c r="O294" s="11"/>
      <c r="V294" s="53"/>
    </row>
    <row r="295" spans="1:22">
      <c r="A295">
        <v>2003</v>
      </c>
      <c r="B295">
        <v>5</v>
      </c>
      <c r="C295">
        <v>0.28199999999999997</v>
      </c>
      <c r="E295">
        <f t="shared" si="14"/>
        <v>2003.375</v>
      </c>
      <c r="F295">
        <f t="shared" si="15"/>
        <v>0.50759999999999994</v>
      </c>
      <c r="M295" s="11"/>
      <c r="N295" s="11"/>
      <c r="O295" s="11"/>
      <c r="V295" s="53"/>
    </row>
    <row r="296" spans="1:22">
      <c r="A296">
        <v>2003</v>
      </c>
      <c r="B296">
        <v>6</v>
      </c>
      <c r="C296">
        <v>-0.20699999999999999</v>
      </c>
      <c r="E296">
        <f t="shared" si="14"/>
        <v>2003.4583333333333</v>
      </c>
      <c r="F296">
        <f t="shared" si="15"/>
        <v>-0.37259999999999999</v>
      </c>
      <c r="M296" s="11"/>
      <c r="N296" s="11"/>
      <c r="O296" s="11"/>
      <c r="V296" s="53"/>
    </row>
    <row r="297" spans="1:22">
      <c r="A297">
        <v>2003</v>
      </c>
      <c r="B297">
        <v>7</v>
      </c>
      <c r="C297">
        <v>0.78300000000000003</v>
      </c>
      <c r="E297">
        <f t="shared" si="14"/>
        <v>2003.5416666666665</v>
      </c>
      <c r="F297">
        <f t="shared" si="15"/>
        <v>1.4094000000000002</v>
      </c>
      <c r="M297" s="11"/>
      <c r="N297" s="11"/>
      <c r="O297" s="11"/>
      <c r="V297" s="53"/>
    </row>
    <row r="298" spans="1:22">
      <c r="A298">
        <v>2003</v>
      </c>
      <c r="B298">
        <v>8</v>
      </c>
      <c r="C298">
        <v>1.004</v>
      </c>
      <c r="E298">
        <f t="shared" si="14"/>
        <v>2003.625</v>
      </c>
      <c r="F298">
        <f t="shared" si="15"/>
        <v>1.8071999999999999</v>
      </c>
      <c r="M298" s="11"/>
      <c r="N298" s="11"/>
      <c r="O298" s="11"/>
      <c r="V298" s="53"/>
    </row>
    <row r="299" spans="1:22">
      <c r="A299">
        <v>2003</v>
      </c>
      <c r="B299">
        <v>9</v>
      </c>
      <c r="C299">
        <v>1.2E-2</v>
      </c>
      <c r="E299">
        <f t="shared" si="14"/>
        <v>2003.7083333333333</v>
      </c>
      <c r="F299">
        <f t="shared" si="15"/>
        <v>2.1600000000000001E-2</v>
      </c>
      <c r="M299" s="11"/>
      <c r="N299" s="11"/>
      <c r="O299" s="11"/>
      <c r="V299" s="53"/>
    </row>
    <row r="300" spans="1:22">
      <c r="A300">
        <v>2003</v>
      </c>
      <c r="B300">
        <v>10</v>
      </c>
      <c r="C300">
        <v>1.2310000000000001</v>
      </c>
      <c r="E300">
        <f t="shared" si="14"/>
        <v>2003.7916666666665</v>
      </c>
      <c r="F300">
        <f t="shared" si="15"/>
        <v>2.2158000000000002</v>
      </c>
      <c r="M300" s="11"/>
      <c r="N300" s="11"/>
      <c r="O300" s="11"/>
      <c r="V300" s="53"/>
    </row>
    <row r="301" spans="1:22">
      <c r="A301">
        <v>2003</v>
      </c>
      <c r="B301">
        <v>11</v>
      </c>
      <c r="C301">
        <v>7.0999999999999994E-2</v>
      </c>
      <c r="E301">
        <f t="shared" si="14"/>
        <v>2003.875</v>
      </c>
      <c r="F301">
        <f t="shared" si="15"/>
        <v>0.12779999999999997</v>
      </c>
      <c r="M301" s="11"/>
      <c r="N301" s="11"/>
      <c r="O301" s="11"/>
      <c r="V301" s="53"/>
    </row>
    <row r="302" spans="1:22">
      <c r="A302">
        <v>2003</v>
      </c>
      <c r="B302">
        <v>12</v>
      </c>
      <c r="C302">
        <v>0.77400000000000002</v>
      </c>
      <c r="E302">
        <f t="shared" si="14"/>
        <v>2003.9583333333333</v>
      </c>
      <c r="F302">
        <f t="shared" si="15"/>
        <v>1.3932</v>
      </c>
      <c r="M302" s="11"/>
      <c r="N302" s="11"/>
      <c r="O302" s="11"/>
      <c r="V302" s="53"/>
    </row>
    <row r="303" spans="1:22">
      <c r="A303">
        <v>2004</v>
      </c>
      <c r="B303">
        <v>1</v>
      </c>
      <c r="C303">
        <v>-0.307</v>
      </c>
      <c r="E303">
        <f t="shared" si="14"/>
        <v>2004.0416666666665</v>
      </c>
      <c r="F303">
        <f t="shared" si="15"/>
        <v>-0.55259999999999998</v>
      </c>
      <c r="M303" s="11"/>
      <c r="N303" s="11"/>
      <c r="O303" s="11"/>
      <c r="V303" s="53"/>
    </row>
    <row r="304" spans="1:22">
      <c r="A304">
        <v>2004</v>
      </c>
      <c r="B304">
        <v>2</v>
      </c>
      <c r="C304">
        <v>-0.19600000000000001</v>
      </c>
      <c r="E304">
        <f t="shared" si="14"/>
        <v>2004.125</v>
      </c>
      <c r="F304">
        <f t="shared" si="15"/>
        <v>-0.3528</v>
      </c>
      <c r="M304" s="11"/>
      <c r="N304" s="11"/>
      <c r="O304" s="11"/>
      <c r="V304" s="53"/>
    </row>
    <row r="305" spans="1:22">
      <c r="A305">
        <v>2004</v>
      </c>
      <c r="B305">
        <v>3</v>
      </c>
      <c r="C305">
        <v>1.7709999999999999</v>
      </c>
      <c r="E305">
        <f t="shared" si="14"/>
        <v>2004.2083333333333</v>
      </c>
      <c r="F305">
        <f t="shared" si="15"/>
        <v>3.1878000000000002</v>
      </c>
      <c r="M305" s="11"/>
      <c r="N305" s="11"/>
      <c r="O305" s="11"/>
      <c r="V305" s="53"/>
    </row>
    <row r="306" spans="1:22">
      <c r="A306">
        <v>2004</v>
      </c>
      <c r="B306">
        <v>4</v>
      </c>
      <c r="C306">
        <v>0.433</v>
      </c>
      <c r="E306">
        <f t="shared" si="14"/>
        <v>2004.2916666666665</v>
      </c>
      <c r="F306">
        <f t="shared" si="15"/>
        <v>0.77939999999999998</v>
      </c>
      <c r="M306" s="11"/>
      <c r="N306" s="11"/>
      <c r="O306" s="11"/>
      <c r="V306" s="53"/>
    </row>
    <row r="307" spans="1:22">
      <c r="A307">
        <v>2004</v>
      </c>
      <c r="B307">
        <v>5</v>
      </c>
      <c r="C307">
        <v>0.50700000000000001</v>
      </c>
      <c r="E307">
        <f t="shared" si="14"/>
        <v>2004.375</v>
      </c>
      <c r="F307">
        <f t="shared" si="15"/>
        <v>0.91259999999999997</v>
      </c>
      <c r="M307" s="11"/>
      <c r="N307" s="11"/>
      <c r="O307" s="11"/>
      <c r="V307" s="53"/>
    </row>
    <row r="308" spans="1:22">
      <c r="A308">
        <v>2004</v>
      </c>
      <c r="B308">
        <v>6</v>
      </c>
      <c r="C308">
        <v>-0.46400000000000002</v>
      </c>
      <c r="E308">
        <f t="shared" si="14"/>
        <v>2004.4583333333333</v>
      </c>
      <c r="F308">
        <f t="shared" si="15"/>
        <v>-0.83520000000000005</v>
      </c>
      <c r="M308" s="11"/>
      <c r="N308" s="11"/>
      <c r="O308" s="11"/>
      <c r="V308" s="53"/>
    </row>
    <row r="309" spans="1:22">
      <c r="A309">
        <v>2004</v>
      </c>
      <c r="B309">
        <v>7</v>
      </c>
      <c r="C309">
        <v>-0.38400000000000001</v>
      </c>
      <c r="E309">
        <f t="shared" si="14"/>
        <v>2004.5416666666665</v>
      </c>
      <c r="F309">
        <f t="shared" si="15"/>
        <v>-0.69120000000000004</v>
      </c>
      <c r="M309" s="11"/>
      <c r="N309" s="11"/>
      <c r="O309" s="11"/>
      <c r="V309" s="53"/>
    </row>
    <row r="310" spans="1:22">
      <c r="A310">
        <v>2004</v>
      </c>
      <c r="B310">
        <v>8</v>
      </c>
      <c r="C310">
        <v>-1.2250000000000001</v>
      </c>
      <c r="E310">
        <f t="shared" si="14"/>
        <v>2004.625</v>
      </c>
      <c r="F310">
        <f t="shared" si="15"/>
        <v>-2.2050000000000001</v>
      </c>
      <c r="M310" s="11"/>
      <c r="N310" s="11"/>
      <c r="O310" s="11"/>
      <c r="V310" s="53"/>
    </row>
    <row r="311" spans="1:22">
      <c r="A311">
        <v>2004</v>
      </c>
      <c r="B311">
        <v>9</v>
      </c>
      <c r="C311">
        <v>0.36599999999999999</v>
      </c>
      <c r="E311">
        <f t="shared" si="14"/>
        <v>2004.7083333333333</v>
      </c>
      <c r="F311">
        <f t="shared" si="15"/>
        <v>0.65880000000000005</v>
      </c>
      <c r="M311" s="11"/>
      <c r="N311" s="11"/>
      <c r="O311" s="11"/>
      <c r="V311" s="53"/>
    </row>
    <row r="312" spans="1:22">
      <c r="A312">
        <v>2004</v>
      </c>
      <c r="B312">
        <v>10</v>
      </c>
      <c r="C312">
        <v>0.30399999999999999</v>
      </c>
      <c r="E312">
        <f t="shared" si="14"/>
        <v>2004.7916666666665</v>
      </c>
      <c r="F312">
        <f t="shared" si="15"/>
        <v>0.54719999999999991</v>
      </c>
      <c r="M312" s="11"/>
      <c r="N312" s="11"/>
      <c r="O312" s="11"/>
      <c r="V312" s="53"/>
    </row>
    <row r="313" spans="1:22">
      <c r="A313">
        <v>2004</v>
      </c>
      <c r="B313">
        <v>11</v>
      </c>
      <c r="C313">
        <v>0.41299999999999998</v>
      </c>
      <c r="E313">
        <f t="shared" si="14"/>
        <v>2004.875</v>
      </c>
      <c r="F313">
        <f t="shared" si="15"/>
        <v>0.74339999999999995</v>
      </c>
      <c r="M313" s="11"/>
      <c r="N313" s="11"/>
      <c r="O313" s="11"/>
      <c r="V313" s="53"/>
    </row>
    <row r="314" spans="1:22">
      <c r="A314">
        <v>2004</v>
      </c>
      <c r="B314">
        <v>12</v>
      </c>
      <c r="C314">
        <v>0.504</v>
      </c>
      <c r="E314">
        <f t="shared" si="14"/>
        <v>2004.9583333333333</v>
      </c>
      <c r="F314">
        <f t="shared" si="15"/>
        <v>0.9071999999999999</v>
      </c>
      <c r="M314" s="11"/>
      <c r="N314" s="11"/>
      <c r="O314" s="11"/>
      <c r="V314" s="53"/>
    </row>
    <row r="315" spans="1:22">
      <c r="A315">
        <v>2005</v>
      </c>
      <c r="B315">
        <v>1</v>
      </c>
      <c r="C315">
        <v>1.1160000000000001</v>
      </c>
      <c r="E315">
        <f t="shared" si="14"/>
        <v>2005.0416666666665</v>
      </c>
      <c r="F315">
        <f t="shared" si="15"/>
        <v>2.0087999999999999</v>
      </c>
      <c r="M315" s="11"/>
      <c r="N315" s="11"/>
      <c r="O315" s="11"/>
      <c r="V315" s="53"/>
    </row>
    <row r="316" spans="1:22">
      <c r="A316">
        <v>2005</v>
      </c>
      <c r="B316">
        <v>2</v>
      </c>
      <c r="C316">
        <v>0.96499999999999997</v>
      </c>
      <c r="E316">
        <f t="shared" si="14"/>
        <v>2005.125</v>
      </c>
      <c r="F316">
        <f t="shared" si="15"/>
        <v>1.7370000000000001</v>
      </c>
      <c r="M316" s="11"/>
      <c r="N316" s="11"/>
      <c r="O316" s="11"/>
      <c r="V316" s="53"/>
    </row>
    <row r="317" spans="1:22">
      <c r="A317">
        <v>2005</v>
      </c>
      <c r="B317">
        <v>3</v>
      </c>
      <c r="C317">
        <v>-0.75700000000000001</v>
      </c>
      <c r="E317">
        <f t="shared" si="14"/>
        <v>2005.2083333333333</v>
      </c>
      <c r="F317">
        <f t="shared" si="15"/>
        <v>-1.3626</v>
      </c>
      <c r="M317" s="11"/>
      <c r="N317" s="11"/>
      <c r="O317" s="11"/>
      <c r="V317" s="53"/>
    </row>
    <row r="318" spans="1:22">
      <c r="A318">
        <v>2005</v>
      </c>
      <c r="B318">
        <v>4</v>
      </c>
      <c r="C318">
        <v>0.186</v>
      </c>
      <c r="E318">
        <f t="shared" si="14"/>
        <v>2005.2916666666665</v>
      </c>
      <c r="F318">
        <f t="shared" si="15"/>
        <v>0.33479999999999999</v>
      </c>
      <c r="M318" s="11"/>
      <c r="N318" s="11"/>
      <c r="O318" s="11"/>
      <c r="V318" s="53"/>
    </row>
    <row r="319" spans="1:22">
      <c r="A319">
        <v>2005</v>
      </c>
      <c r="B319">
        <v>5</v>
      </c>
      <c r="C319">
        <v>-0.64300000000000002</v>
      </c>
      <c r="E319">
        <f t="shared" si="14"/>
        <v>2005.375</v>
      </c>
      <c r="F319">
        <f t="shared" si="15"/>
        <v>-1.1574</v>
      </c>
      <c r="M319" s="11"/>
      <c r="N319" s="11"/>
      <c r="O319" s="11"/>
      <c r="V319" s="53"/>
    </row>
    <row r="320" spans="1:22">
      <c r="A320">
        <v>2005</v>
      </c>
      <c r="B320">
        <v>6</v>
      </c>
      <c r="C320">
        <v>0.44600000000000001</v>
      </c>
      <c r="E320">
        <f t="shared" si="14"/>
        <v>2005.4583333333333</v>
      </c>
      <c r="F320">
        <f t="shared" si="15"/>
        <v>0.80280000000000007</v>
      </c>
      <c r="M320" s="11"/>
      <c r="N320" s="11"/>
      <c r="O320" s="11"/>
      <c r="V320" s="53"/>
    </row>
    <row r="321" spans="1:22">
      <c r="A321">
        <v>2005</v>
      </c>
      <c r="B321">
        <v>7</v>
      </c>
      <c r="C321">
        <v>0.98599999999999999</v>
      </c>
      <c r="E321">
        <f t="shared" si="14"/>
        <v>2005.5416666666665</v>
      </c>
      <c r="F321">
        <f t="shared" si="15"/>
        <v>1.7748000000000002</v>
      </c>
      <c r="M321" s="11"/>
      <c r="N321" s="11"/>
      <c r="O321" s="11"/>
      <c r="V321" s="53"/>
    </row>
    <row r="322" spans="1:22">
      <c r="A322">
        <v>2005</v>
      </c>
      <c r="B322">
        <v>8</v>
      </c>
      <c r="C322">
        <v>0.28799999999999998</v>
      </c>
      <c r="E322">
        <f t="shared" si="14"/>
        <v>2005.625</v>
      </c>
      <c r="F322">
        <f t="shared" si="15"/>
        <v>0.51839999999999997</v>
      </c>
      <c r="M322" s="11"/>
      <c r="N322" s="11"/>
      <c r="O322" s="11"/>
      <c r="V322" s="53"/>
    </row>
    <row r="323" spans="1:22">
      <c r="A323">
        <v>2005</v>
      </c>
      <c r="B323">
        <v>9</v>
      </c>
      <c r="C323">
        <v>0.997</v>
      </c>
      <c r="E323">
        <f t="shared" si="14"/>
        <v>2005.7083333333333</v>
      </c>
      <c r="F323">
        <f t="shared" si="15"/>
        <v>1.7946000000000002</v>
      </c>
      <c r="M323" s="11"/>
      <c r="N323" s="11"/>
      <c r="O323" s="11"/>
      <c r="V323" s="53"/>
    </row>
    <row r="324" spans="1:22">
      <c r="A324">
        <v>2005</v>
      </c>
      <c r="B324">
        <v>10</v>
      </c>
      <c r="C324">
        <v>0.874</v>
      </c>
      <c r="E324">
        <f t="shared" si="14"/>
        <v>2005.7916666666665</v>
      </c>
      <c r="F324">
        <f t="shared" si="15"/>
        <v>1.5731999999999999</v>
      </c>
      <c r="M324" s="11"/>
      <c r="N324" s="11"/>
      <c r="O324" s="11"/>
      <c r="V324" s="53"/>
    </row>
    <row r="325" spans="1:22">
      <c r="A325">
        <v>2005</v>
      </c>
      <c r="B325">
        <v>11</v>
      </c>
      <c r="C325">
        <v>0.871</v>
      </c>
      <c r="E325">
        <f t="shared" si="14"/>
        <v>2005.875</v>
      </c>
      <c r="F325">
        <f t="shared" si="15"/>
        <v>1.5678000000000001</v>
      </c>
      <c r="M325" s="11"/>
      <c r="N325" s="11"/>
      <c r="O325" s="11"/>
      <c r="V325" s="53"/>
    </row>
    <row r="326" spans="1:22">
      <c r="A326">
        <v>2005</v>
      </c>
      <c r="B326">
        <v>12</v>
      </c>
      <c r="C326">
        <v>-0.11</v>
      </c>
      <c r="E326">
        <f t="shared" si="14"/>
        <v>2005.9583333333333</v>
      </c>
      <c r="F326">
        <f t="shared" si="15"/>
        <v>-0.19800000000000001</v>
      </c>
      <c r="M326" s="11"/>
      <c r="N326" s="11"/>
      <c r="O326" s="11"/>
      <c r="V326" s="53"/>
    </row>
    <row r="327" spans="1:22">
      <c r="A327">
        <v>2006</v>
      </c>
      <c r="B327">
        <v>1</v>
      </c>
      <c r="C327">
        <v>2.2450000000000001</v>
      </c>
      <c r="E327">
        <f t="shared" si="14"/>
        <v>2006.0416666666665</v>
      </c>
      <c r="F327">
        <f t="shared" si="15"/>
        <v>4.0410000000000004</v>
      </c>
      <c r="M327" s="11"/>
      <c r="N327" s="11"/>
      <c r="O327" s="11"/>
      <c r="V327" s="53"/>
    </row>
    <row r="328" spans="1:22">
      <c r="A328">
        <v>2006</v>
      </c>
      <c r="B328">
        <v>2</v>
      </c>
      <c r="C328">
        <v>-0.442</v>
      </c>
      <c r="E328">
        <f t="shared" si="14"/>
        <v>2006.125</v>
      </c>
      <c r="F328">
        <f t="shared" si="15"/>
        <v>-0.79560000000000008</v>
      </c>
      <c r="M328" s="11"/>
      <c r="N328" s="11"/>
      <c r="O328" s="11"/>
      <c r="V328" s="53"/>
    </row>
    <row r="329" spans="1:22">
      <c r="A329">
        <v>2006</v>
      </c>
      <c r="B329">
        <v>3</v>
      </c>
      <c r="C329">
        <v>-0.35399999999999998</v>
      </c>
      <c r="E329">
        <f t="shared" si="14"/>
        <v>2006.2083333333333</v>
      </c>
      <c r="F329">
        <f t="shared" si="15"/>
        <v>-0.63719999999999999</v>
      </c>
      <c r="M329" s="11"/>
      <c r="N329" s="11"/>
      <c r="O329" s="11"/>
      <c r="V329" s="53"/>
    </row>
    <row r="330" spans="1:22">
      <c r="A330">
        <v>2006</v>
      </c>
      <c r="B330">
        <v>4</v>
      </c>
      <c r="C330">
        <v>1.6379999999999999</v>
      </c>
      <c r="E330">
        <f t="shared" si="14"/>
        <v>2006.2916666666665</v>
      </c>
      <c r="F330">
        <f t="shared" si="15"/>
        <v>2.9483999999999999</v>
      </c>
      <c r="M330" s="11"/>
      <c r="N330" s="11"/>
      <c r="O330" s="11"/>
      <c r="V330" s="53"/>
    </row>
    <row r="331" spans="1:22">
      <c r="A331">
        <v>2006</v>
      </c>
      <c r="B331">
        <v>5</v>
      </c>
      <c r="C331">
        <v>0.65100000000000002</v>
      </c>
      <c r="E331">
        <f t="shared" si="14"/>
        <v>2006.375</v>
      </c>
      <c r="F331">
        <f t="shared" si="15"/>
        <v>1.1718</v>
      </c>
      <c r="M331" s="11"/>
      <c r="N331" s="11"/>
      <c r="O331" s="11"/>
      <c r="V331" s="53"/>
    </row>
    <row r="332" spans="1:22">
      <c r="A332">
        <v>2006</v>
      </c>
      <c r="B332">
        <v>6</v>
      </c>
      <c r="C332">
        <v>0.78400000000000003</v>
      </c>
      <c r="E332">
        <f t="shared" ref="E332:E395" si="16">A332+B332/12-1/24</f>
        <v>2006.4583333333333</v>
      </c>
      <c r="F332">
        <f t="shared" ref="F332:F395" si="17">C332*9/5</f>
        <v>1.4112</v>
      </c>
      <c r="M332" s="11"/>
      <c r="N332" s="11"/>
      <c r="O332" s="11"/>
      <c r="V332" s="53"/>
    </row>
    <row r="333" spans="1:22">
      <c r="A333">
        <v>2006</v>
      </c>
      <c r="B333">
        <v>7</v>
      </c>
      <c r="C333">
        <v>1.254</v>
      </c>
      <c r="E333">
        <f t="shared" si="16"/>
        <v>2006.5416666666665</v>
      </c>
      <c r="F333">
        <f t="shared" si="17"/>
        <v>2.2572000000000001</v>
      </c>
      <c r="M333" s="11"/>
      <c r="N333" s="11"/>
      <c r="O333" s="11"/>
      <c r="V333" s="53"/>
    </row>
    <row r="334" spans="1:22">
      <c r="A334">
        <v>2006</v>
      </c>
      <c r="B334">
        <v>8</v>
      </c>
      <c r="C334">
        <v>0.34399999999999997</v>
      </c>
      <c r="E334">
        <f t="shared" si="16"/>
        <v>2006.625</v>
      </c>
      <c r="F334">
        <f t="shared" si="17"/>
        <v>0.61919999999999997</v>
      </c>
      <c r="M334" s="11"/>
      <c r="N334" s="11"/>
      <c r="O334" s="11"/>
      <c r="V334" s="53"/>
    </row>
    <row r="335" spans="1:22">
      <c r="A335">
        <v>2006</v>
      </c>
      <c r="B335">
        <v>9</v>
      </c>
      <c r="C335">
        <v>-0.94</v>
      </c>
      <c r="E335">
        <f t="shared" si="16"/>
        <v>2006.7083333333333</v>
      </c>
      <c r="F335">
        <f t="shared" si="17"/>
        <v>-1.6919999999999997</v>
      </c>
      <c r="M335" s="11"/>
      <c r="N335" s="11"/>
      <c r="O335" s="11"/>
      <c r="V335" s="53"/>
    </row>
    <row r="336" spans="1:22">
      <c r="A336">
        <v>2006</v>
      </c>
      <c r="B336">
        <v>10</v>
      </c>
      <c r="C336">
        <v>-0.93500000000000005</v>
      </c>
      <c r="E336">
        <f t="shared" si="16"/>
        <v>2006.7916666666665</v>
      </c>
      <c r="F336">
        <f t="shared" si="17"/>
        <v>-1.6830000000000003</v>
      </c>
      <c r="M336" s="11"/>
      <c r="N336" s="11"/>
      <c r="O336" s="11"/>
      <c r="V336" s="53"/>
    </row>
    <row r="337" spans="1:22">
      <c r="A337">
        <v>2006</v>
      </c>
      <c r="B337">
        <v>11</v>
      </c>
      <c r="C337">
        <v>0.64500000000000002</v>
      </c>
      <c r="E337">
        <f t="shared" si="16"/>
        <v>2006.875</v>
      </c>
      <c r="F337">
        <f t="shared" si="17"/>
        <v>1.161</v>
      </c>
      <c r="M337" s="11"/>
      <c r="N337" s="11"/>
      <c r="O337" s="11"/>
      <c r="V337" s="53"/>
    </row>
    <row r="338" spans="1:22">
      <c r="A338">
        <v>2006</v>
      </c>
      <c r="B338">
        <v>12</v>
      </c>
      <c r="C338">
        <v>1.4370000000000001</v>
      </c>
      <c r="E338">
        <f t="shared" si="16"/>
        <v>2006.9583333333333</v>
      </c>
      <c r="F338">
        <f t="shared" si="17"/>
        <v>2.5865999999999998</v>
      </c>
      <c r="M338" s="11"/>
      <c r="N338" s="11"/>
      <c r="O338" s="11"/>
      <c r="V338" s="53"/>
    </row>
    <row r="339" spans="1:22">
      <c r="A339">
        <v>2007</v>
      </c>
      <c r="B339">
        <v>1</v>
      </c>
      <c r="C339">
        <v>0.183</v>
      </c>
      <c r="E339">
        <f t="shared" si="16"/>
        <v>2007.0416666666665</v>
      </c>
      <c r="F339">
        <f t="shared" si="17"/>
        <v>0.32940000000000003</v>
      </c>
      <c r="M339" s="11"/>
      <c r="N339" s="11"/>
      <c r="O339" s="11"/>
      <c r="V339" s="53"/>
    </row>
    <row r="340" spans="1:22">
      <c r="A340">
        <v>2007</v>
      </c>
      <c r="B340">
        <v>2</v>
      </c>
      <c r="C340">
        <v>-0.95699999999999996</v>
      </c>
      <c r="E340">
        <f t="shared" si="16"/>
        <v>2007.125</v>
      </c>
      <c r="F340">
        <f t="shared" si="17"/>
        <v>-1.7225999999999999</v>
      </c>
      <c r="M340" s="11"/>
      <c r="N340" s="11"/>
      <c r="O340" s="11"/>
      <c r="V340" s="53"/>
    </row>
    <row r="341" spans="1:22">
      <c r="A341">
        <v>2007</v>
      </c>
      <c r="B341">
        <v>3</v>
      </c>
      <c r="C341">
        <v>2.2400000000000002</v>
      </c>
      <c r="E341">
        <f t="shared" si="16"/>
        <v>2007.2083333333333</v>
      </c>
      <c r="F341">
        <f t="shared" si="17"/>
        <v>4.0320000000000009</v>
      </c>
      <c r="M341" s="11"/>
      <c r="N341" s="11"/>
      <c r="O341" s="11"/>
      <c r="V341" s="53"/>
    </row>
    <row r="342" spans="1:22">
      <c r="A342">
        <v>2007</v>
      </c>
      <c r="B342">
        <v>4</v>
      </c>
      <c r="C342">
        <v>-0.245</v>
      </c>
      <c r="E342">
        <f t="shared" si="16"/>
        <v>2007.2916666666665</v>
      </c>
      <c r="F342">
        <f t="shared" si="17"/>
        <v>-0.441</v>
      </c>
      <c r="M342" s="11"/>
      <c r="N342" s="11"/>
      <c r="O342" s="11"/>
      <c r="V342" s="53"/>
    </row>
    <row r="343" spans="1:22">
      <c r="A343">
        <v>2007</v>
      </c>
      <c r="B343">
        <v>5</v>
      </c>
      <c r="C343">
        <v>0.92</v>
      </c>
      <c r="E343">
        <f t="shared" si="16"/>
        <v>2007.375</v>
      </c>
      <c r="F343">
        <f t="shared" si="17"/>
        <v>1.6560000000000001</v>
      </c>
      <c r="M343" s="11"/>
      <c r="N343" s="11"/>
      <c r="O343" s="11"/>
      <c r="V343" s="53"/>
    </row>
    <row r="344" spans="1:22">
      <c r="A344">
        <v>2007</v>
      </c>
      <c r="B344">
        <v>6</v>
      </c>
      <c r="C344">
        <v>0.68100000000000005</v>
      </c>
      <c r="E344">
        <f t="shared" si="16"/>
        <v>2007.4583333333333</v>
      </c>
      <c r="F344">
        <f t="shared" si="17"/>
        <v>1.2258</v>
      </c>
      <c r="M344" s="11"/>
      <c r="N344" s="11"/>
      <c r="O344" s="11"/>
      <c r="V344" s="53"/>
    </row>
    <row r="345" spans="1:22">
      <c r="A345">
        <v>2007</v>
      </c>
      <c r="B345">
        <v>7</v>
      </c>
      <c r="C345">
        <v>0.76800000000000002</v>
      </c>
      <c r="E345">
        <f t="shared" si="16"/>
        <v>2007.5416666666665</v>
      </c>
      <c r="F345">
        <f t="shared" si="17"/>
        <v>1.3824000000000001</v>
      </c>
      <c r="M345" s="11"/>
      <c r="N345" s="11"/>
      <c r="O345" s="11"/>
      <c r="V345" s="53"/>
    </row>
    <row r="346" spans="1:22">
      <c r="A346">
        <v>2007</v>
      </c>
      <c r="B346">
        <v>8</v>
      </c>
      <c r="C346">
        <v>1.087</v>
      </c>
      <c r="E346">
        <f t="shared" si="16"/>
        <v>2007.625</v>
      </c>
      <c r="F346">
        <f t="shared" si="17"/>
        <v>1.9565999999999999</v>
      </c>
      <c r="M346" s="11"/>
      <c r="N346" s="11"/>
      <c r="O346" s="11"/>
      <c r="V346" s="53"/>
    </row>
    <row r="347" spans="1:22">
      <c r="A347">
        <v>2007</v>
      </c>
      <c r="B347">
        <v>9</v>
      </c>
      <c r="C347">
        <v>0.64800000000000002</v>
      </c>
      <c r="E347">
        <f t="shared" si="16"/>
        <v>2007.7083333333333</v>
      </c>
      <c r="F347">
        <f t="shared" si="17"/>
        <v>1.1663999999999999</v>
      </c>
      <c r="M347" s="11"/>
      <c r="N347" s="11"/>
      <c r="O347" s="11"/>
      <c r="V347" s="53"/>
    </row>
    <row r="348" spans="1:22">
      <c r="A348">
        <v>2007</v>
      </c>
      <c r="B348">
        <v>10</v>
      </c>
      <c r="C348">
        <v>1.3460000000000001</v>
      </c>
      <c r="E348">
        <f t="shared" si="16"/>
        <v>2007.7916666666665</v>
      </c>
      <c r="F348">
        <f t="shared" si="17"/>
        <v>2.4228000000000001</v>
      </c>
      <c r="M348" s="11"/>
      <c r="N348" s="11"/>
      <c r="O348" s="11"/>
      <c r="V348" s="53"/>
    </row>
    <row r="349" spans="1:22">
      <c r="A349">
        <v>2007</v>
      </c>
      <c r="B349">
        <v>11</v>
      </c>
      <c r="C349">
        <v>0.375</v>
      </c>
      <c r="E349">
        <f t="shared" si="16"/>
        <v>2007.875</v>
      </c>
      <c r="F349">
        <f t="shared" si="17"/>
        <v>0.67500000000000004</v>
      </c>
      <c r="M349" s="11"/>
      <c r="N349" s="11"/>
      <c r="O349" s="11"/>
      <c r="V349" s="53"/>
    </row>
    <row r="350" spans="1:22">
      <c r="A350">
        <v>2007</v>
      </c>
      <c r="B350">
        <v>12</v>
      </c>
      <c r="C350">
        <v>1.2E-2</v>
      </c>
      <c r="E350">
        <f t="shared" si="16"/>
        <v>2007.9583333333333</v>
      </c>
      <c r="F350">
        <f t="shared" si="17"/>
        <v>2.1600000000000001E-2</v>
      </c>
      <c r="M350" s="11"/>
      <c r="N350" s="11"/>
      <c r="O350" s="11"/>
      <c r="V350" s="53"/>
    </row>
    <row r="351" spans="1:22">
      <c r="A351">
        <v>2008</v>
      </c>
      <c r="B351">
        <v>1</v>
      </c>
      <c r="C351">
        <v>-0.95399999999999996</v>
      </c>
      <c r="E351">
        <f t="shared" si="16"/>
        <v>2008.0416666666665</v>
      </c>
      <c r="F351">
        <f t="shared" si="17"/>
        <v>-1.7172000000000001</v>
      </c>
      <c r="M351" s="11"/>
      <c r="N351" s="11"/>
      <c r="O351" s="11"/>
      <c r="V351" s="53"/>
    </row>
    <row r="352" spans="1:22">
      <c r="A352">
        <v>2008</v>
      </c>
      <c r="B352">
        <v>2</v>
      </c>
      <c r="C352">
        <v>-1.9E-2</v>
      </c>
      <c r="E352">
        <f t="shared" si="16"/>
        <v>2008.125</v>
      </c>
      <c r="F352">
        <f t="shared" si="17"/>
        <v>-3.4199999999999994E-2</v>
      </c>
      <c r="M352" s="11"/>
      <c r="N352" s="11"/>
      <c r="O352" s="11"/>
      <c r="V352" s="53"/>
    </row>
    <row r="353" spans="1:22">
      <c r="A353">
        <v>2008</v>
      </c>
      <c r="B353">
        <v>3</v>
      </c>
      <c r="C353">
        <v>-0.81499999999999995</v>
      </c>
      <c r="E353">
        <f t="shared" si="16"/>
        <v>2008.2083333333333</v>
      </c>
      <c r="F353">
        <f t="shared" si="17"/>
        <v>-1.4669999999999999</v>
      </c>
      <c r="M353" s="11"/>
      <c r="N353" s="11"/>
      <c r="O353" s="11"/>
      <c r="V353" s="53"/>
    </row>
    <row r="354" spans="1:22">
      <c r="A354">
        <v>2008</v>
      </c>
      <c r="B354">
        <v>4</v>
      </c>
      <c r="C354">
        <v>-0.192</v>
      </c>
      <c r="E354">
        <f t="shared" si="16"/>
        <v>2008.2916666666665</v>
      </c>
      <c r="F354">
        <f t="shared" si="17"/>
        <v>-0.34560000000000002</v>
      </c>
      <c r="M354" s="11"/>
      <c r="N354" s="11"/>
      <c r="O354" s="11"/>
      <c r="V354" s="53"/>
    </row>
    <row r="355" spans="1:22">
      <c r="A355">
        <v>2008</v>
      </c>
      <c r="B355">
        <v>5</v>
      </c>
      <c r="C355">
        <v>-0.375</v>
      </c>
      <c r="E355">
        <f t="shared" si="16"/>
        <v>2008.375</v>
      </c>
      <c r="F355">
        <f t="shared" si="17"/>
        <v>-0.67500000000000004</v>
      </c>
      <c r="M355" s="11"/>
      <c r="N355" s="11"/>
      <c r="O355" s="11"/>
      <c r="V355" s="53"/>
    </row>
    <row r="356" spans="1:22">
      <c r="A356">
        <v>2008</v>
      </c>
      <c r="B356">
        <v>6</v>
      </c>
      <c r="C356">
        <v>1.9E-2</v>
      </c>
      <c r="E356">
        <f t="shared" si="16"/>
        <v>2008.4583333333333</v>
      </c>
      <c r="F356">
        <f t="shared" si="17"/>
        <v>3.4199999999999994E-2</v>
      </c>
      <c r="M356" s="11"/>
      <c r="N356" s="11"/>
      <c r="O356" s="11"/>
      <c r="V356" s="53"/>
    </row>
    <row r="357" spans="1:22">
      <c r="A357">
        <v>2008</v>
      </c>
      <c r="B357">
        <v>7</v>
      </c>
      <c r="C357">
        <v>0.19900000000000001</v>
      </c>
      <c r="E357">
        <f t="shared" si="16"/>
        <v>2008.5416666666665</v>
      </c>
      <c r="F357">
        <f t="shared" si="17"/>
        <v>0.35820000000000002</v>
      </c>
      <c r="M357" s="11"/>
      <c r="N357" s="11"/>
      <c r="O357" s="11"/>
      <c r="V357" s="53"/>
    </row>
    <row r="358" spans="1:22">
      <c r="A358">
        <v>2008</v>
      </c>
      <c r="B358">
        <v>8</v>
      </c>
      <c r="C358">
        <v>9.2999999999999999E-2</v>
      </c>
      <c r="E358">
        <f t="shared" si="16"/>
        <v>2008.625</v>
      </c>
      <c r="F358">
        <f t="shared" si="17"/>
        <v>0.16739999999999999</v>
      </c>
      <c r="M358" s="11"/>
      <c r="N358" s="11"/>
      <c r="O358" s="11"/>
      <c r="V358" s="53"/>
    </row>
    <row r="359" spans="1:22">
      <c r="A359">
        <v>2008</v>
      </c>
      <c r="B359">
        <v>9</v>
      </c>
      <c r="C359">
        <v>-8.5000000000000006E-2</v>
      </c>
      <c r="E359">
        <f t="shared" si="16"/>
        <v>2008.7083333333333</v>
      </c>
      <c r="F359">
        <f t="shared" si="17"/>
        <v>-0.153</v>
      </c>
      <c r="M359" s="11"/>
      <c r="N359" s="11"/>
      <c r="O359" s="11"/>
      <c r="V359" s="53"/>
    </row>
    <row r="360" spans="1:22">
      <c r="A360">
        <v>2008</v>
      </c>
      <c r="B360">
        <v>10</v>
      </c>
      <c r="C360">
        <v>0.14299999999999999</v>
      </c>
      <c r="E360">
        <f t="shared" si="16"/>
        <v>2008.7916666666665</v>
      </c>
      <c r="F360">
        <f t="shared" si="17"/>
        <v>0.25739999999999996</v>
      </c>
      <c r="M360" s="11"/>
      <c r="N360" s="11"/>
      <c r="O360" s="11"/>
      <c r="V360" s="53"/>
    </row>
    <row r="361" spans="1:22">
      <c r="A361">
        <v>2008</v>
      </c>
      <c r="B361">
        <v>11</v>
      </c>
      <c r="C361">
        <v>0.26100000000000001</v>
      </c>
      <c r="E361">
        <f t="shared" si="16"/>
        <v>2008.875</v>
      </c>
      <c r="F361">
        <f t="shared" si="17"/>
        <v>0.46980000000000005</v>
      </c>
      <c r="M361" s="11"/>
      <c r="N361" s="11"/>
      <c r="O361" s="11"/>
      <c r="V361" s="53"/>
    </row>
    <row r="362" spans="1:22">
      <c r="A362">
        <v>2008</v>
      </c>
      <c r="B362">
        <v>12</v>
      </c>
      <c r="C362">
        <v>-0.254</v>
      </c>
      <c r="E362">
        <f t="shared" si="16"/>
        <v>2008.9583333333333</v>
      </c>
      <c r="F362">
        <f t="shared" si="17"/>
        <v>-0.4572</v>
      </c>
      <c r="M362" s="11"/>
      <c r="N362" s="11"/>
      <c r="O362" s="11"/>
      <c r="V362" s="53"/>
    </row>
    <row r="363" spans="1:22">
      <c r="A363">
        <v>2009</v>
      </c>
      <c r="B363">
        <v>1</v>
      </c>
      <c r="C363">
        <v>2E-3</v>
      </c>
      <c r="E363">
        <f t="shared" si="16"/>
        <v>2009.0416666666665</v>
      </c>
      <c r="F363">
        <f t="shared" si="17"/>
        <v>3.6000000000000003E-3</v>
      </c>
      <c r="M363" s="11"/>
      <c r="N363" s="11"/>
      <c r="O363" s="11"/>
      <c r="V363" s="53"/>
    </row>
    <row r="364" spans="1:22">
      <c r="A364">
        <v>2009</v>
      </c>
      <c r="B364">
        <v>2</v>
      </c>
      <c r="C364">
        <v>0.36399999999999999</v>
      </c>
      <c r="E364">
        <f t="shared" si="16"/>
        <v>2009.125</v>
      </c>
      <c r="F364">
        <f t="shared" si="17"/>
        <v>0.6552</v>
      </c>
      <c r="M364" s="11"/>
      <c r="N364" s="11"/>
      <c r="O364" s="11"/>
      <c r="V364" s="53"/>
    </row>
    <row r="365" spans="1:22">
      <c r="A365">
        <v>2009</v>
      </c>
      <c r="B365">
        <v>3</v>
      </c>
      <c r="C365">
        <v>0.46899999999999997</v>
      </c>
      <c r="E365">
        <f t="shared" si="16"/>
        <v>2009.2083333333333</v>
      </c>
      <c r="F365">
        <f t="shared" si="17"/>
        <v>0.84420000000000006</v>
      </c>
      <c r="M365" s="11"/>
      <c r="N365" s="11"/>
      <c r="O365" s="11"/>
      <c r="V365" s="53"/>
    </row>
    <row r="366" spans="1:22">
      <c r="A366">
        <v>2009</v>
      </c>
      <c r="B366">
        <v>4</v>
      </c>
      <c r="C366">
        <v>-0.316</v>
      </c>
      <c r="E366">
        <f t="shared" si="16"/>
        <v>2009.2916666666665</v>
      </c>
      <c r="F366">
        <f t="shared" si="17"/>
        <v>-0.56879999999999997</v>
      </c>
      <c r="M366" s="11"/>
      <c r="N366" s="11"/>
      <c r="O366" s="11"/>
      <c r="V366" s="53"/>
    </row>
    <row r="367" spans="1:22">
      <c r="A367">
        <v>2009</v>
      </c>
      <c r="B367">
        <v>5</v>
      </c>
      <c r="C367">
        <v>0.34799999999999998</v>
      </c>
      <c r="E367">
        <f t="shared" si="16"/>
        <v>2009.375</v>
      </c>
      <c r="F367">
        <f t="shared" si="17"/>
        <v>0.62639999999999996</v>
      </c>
      <c r="M367" s="11"/>
      <c r="N367" s="11"/>
      <c r="O367" s="11"/>
      <c r="V367" s="53"/>
    </row>
    <row r="368" spans="1:22">
      <c r="A368">
        <v>2009</v>
      </c>
      <c r="B368">
        <v>6</v>
      </c>
      <c r="C368">
        <v>-0.33100000000000002</v>
      </c>
      <c r="E368">
        <f t="shared" si="16"/>
        <v>2009.4583333333333</v>
      </c>
      <c r="F368">
        <f t="shared" si="17"/>
        <v>-0.5958</v>
      </c>
      <c r="M368" s="11"/>
      <c r="N368" s="11"/>
      <c r="O368" s="11"/>
      <c r="V368" s="53"/>
    </row>
    <row r="369" spans="1:22">
      <c r="A369">
        <v>2009</v>
      </c>
      <c r="B369">
        <v>7</v>
      </c>
      <c r="C369">
        <v>-0.78100000000000003</v>
      </c>
      <c r="E369">
        <f t="shared" si="16"/>
        <v>2009.5416666666665</v>
      </c>
      <c r="F369">
        <f t="shared" si="17"/>
        <v>-1.4057999999999999</v>
      </c>
      <c r="M369" s="11"/>
      <c r="N369" s="11"/>
      <c r="O369" s="11"/>
      <c r="V369" s="53"/>
    </row>
    <row r="370" spans="1:22">
      <c r="A370">
        <v>2009</v>
      </c>
      <c r="B370">
        <v>8</v>
      </c>
      <c r="C370">
        <v>-0.156</v>
      </c>
      <c r="E370">
        <f t="shared" si="16"/>
        <v>2009.625</v>
      </c>
      <c r="F370">
        <f t="shared" si="17"/>
        <v>-0.28079999999999999</v>
      </c>
      <c r="M370" s="11"/>
      <c r="N370" s="11"/>
      <c r="O370" s="11"/>
      <c r="V370" s="53"/>
    </row>
    <row r="371" spans="1:22">
      <c r="A371">
        <v>2009</v>
      </c>
      <c r="B371">
        <v>9</v>
      </c>
      <c r="C371">
        <v>0.81299999999999994</v>
      </c>
      <c r="E371">
        <f t="shared" si="16"/>
        <v>2009.7083333333333</v>
      </c>
      <c r="F371">
        <f t="shared" si="17"/>
        <v>1.4633999999999998</v>
      </c>
      <c r="M371" s="11"/>
      <c r="N371" s="11"/>
      <c r="O371" s="11"/>
      <c r="V371" s="53"/>
    </row>
    <row r="372" spans="1:22">
      <c r="A372">
        <v>2009</v>
      </c>
      <c r="B372">
        <v>10</v>
      </c>
      <c r="C372">
        <v>-1.3939999999999999</v>
      </c>
      <c r="E372">
        <f t="shared" si="16"/>
        <v>2009.7916666666665</v>
      </c>
      <c r="F372">
        <f t="shared" si="17"/>
        <v>-2.5091999999999999</v>
      </c>
      <c r="M372" s="11"/>
      <c r="N372" s="11"/>
      <c r="O372" s="11"/>
      <c r="V372" s="53"/>
    </row>
    <row r="373" spans="1:22">
      <c r="A373">
        <v>2009</v>
      </c>
      <c r="B373">
        <v>11</v>
      </c>
      <c r="C373">
        <v>1.2789999999999999</v>
      </c>
      <c r="E373">
        <f t="shared" si="16"/>
        <v>2009.875</v>
      </c>
      <c r="F373">
        <f t="shared" si="17"/>
        <v>2.3022</v>
      </c>
      <c r="M373" s="11"/>
      <c r="N373" s="11"/>
      <c r="O373" s="11"/>
      <c r="V373" s="53"/>
    </row>
    <row r="374" spans="1:22">
      <c r="A374">
        <v>2009</v>
      </c>
      <c r="B374">
        <v>12</v>
      </c>
      <c r="C374">
        <v>-1.659</v>
      </c>
      <c r="E374">
        <f t="shared" si="16"/>
        <v>2009.9583333333333</v>
      </c>
      <c r="F374">
        <f t="shared" si="17"/>
        <v>-2.9862000000000002</v>
      </c>
      <c r="M374" s="11"/>
      <c r="N374" s="11"/>
      <c r="O374" s="11"/>
      <c r="V374" s="53"/>
    </row>
    <row r="375" spans="1:22">
      <c r="A375">
        <v>2010</v>
      </c>
      <c r="B375">
        <v>1</v>
      </c>
      <c r="C375">
        <v>-0.26100000000000001</v>
      </c>
      <c r="E375">
        <f t="shared" si="16"/>
        <v>2010.0416666666665</v>
      </c>
      <c r="F375">
        <f t="shared" si="17"/>
        <v>-0.46980000000000005</v>
      </c>
      <c r="M375" s="11"/>
      <c r="N375" s="11"/>
      <c r="O375" s="11"/>
      <c r="V375" s="53"/>
    </row>
    <row r="376" spans="1:22">
      <c r="A376">
        <v>2010</v>
      </c>
      <c r="B376">
        <v>2</v>
      </c>
      <c r="C376">
        <v>-1.919</v>
      </c>
      <c r="E376">
        <f t="shared" si="16"/>
        <v>2010.125</v>
      </c>
      <c r="F376">
        <f t="shared" si="17"/>
        <v>-3.4542000000000002</v>
      </c>
      <c r="M376" s="11"/>
      <c r="N376" s="11"/>
      <c r="O376" s="11"/>
      <c r="V376" s="53"/>
    </row>
    <row r="377" spans="1:22">
      <c r="A377">
        <v>2010</v>
      </c>
      <c r="B377">
        <v>3</v>
      </c>
      <c r="C377">
        <v>0.35599999999999998</v>
      </c>
      <c r="E377">
        <f t="shared" si="16"/>
        <v>2010.2083333333333</v>
      </c>
      <c r="F377">
        <f t="shared" si="17"/>
        <v>0.64079999999999993</v>
      </c>
      <c r="M377" s="11"/>
      <c r="N377" s="11"/>
      <c r="O377" s="11"/>
      <c r="V377" s="53"/>
    </row>
    <row r="378" spans="1:22">
      <c r="A378">
        <v>2010</v>
      </c>
      <c r="B378">
        <v>4</v>
      </c>
      <c r="C378">
        <v>0.436</v>
      </c>
      <c r="E378">
        <f t="shared" si="16"/>
        <v>2010.2916666666665</v>
      </c>
      <c r="F378">
        <f t="shared" si="17"/>
        <v>0.78479999999999994</v>
      </c>
      <c r="M378" s="11"/>
      <c r="N378" s="11"/>
      <c r="O378" s="11"/>
      <c r="V378" s="53"/>
    </row>
    <row r="379" spans="1:22">
      <c r="A379">
        <v>2010</v>
      </c>
      <c r="B379">
        <v>5</v>
      </c>
      <c r="C379">
        <v>-0.45900000000000002</v>
      </c>
      <c r="E379">
        <f t="shared" si="16"/>
        <v>2010.375</v>
      </c>
      <c r="F379">
        <f t="shared" si="17"/>
        <v>-0.82620000000000005</v>
      </c>
      <c r="M379" s="11"/>
      <c r="N379" s="11"/>
      <c r="O379" s="11"/>
      <c r="V379" s="53"/>
    </row>
    <row r="380" spans="1:22">
      <c r="A380">
        <v>2010</v>
      </c>
      <c r="B380">
        <v>6</v>
      </c>
      <c r="C380">
        <v>0.753</v>
      </c>
      <c r="E380">
        <f t="shared" si="16"/>
        <v>2010.4583333333333</v>
      </c>
      <c r="F380">
        <f t="shared" si="17"/>
        <v>1.3553999999999999</v>
      </c>
      <c r="M380" s="11"/>
      <c r="N380" s="11"/>
      <c r="O380" s="11"/>
      <c r="V380" s="53"/>
    </row>
    <row r="381" spans="1:22">
      <c r="A381">
        <v>2010</v>
      </c>
      <c r="B381">
        <v>7</v>
      </c>
      <c r="C381">
        <v>0.73899999999999999</v>
      </c>
      <c r="E381">
        <f t="shared" si="16"/>
        <v>2010.5416666666665</v>
      </c>
      <c r="F381">
        <f t="shared" si="17"/>
        <v>1.3302</v>
      </c>
      <c r="M381" s="11"/>
      <c r="N381" s="11"/>
      <c r="O381" s="11"/>
      <c r="V381" s="53"/>
    </row>
    <row r="382" spans="1:22">
      <c r="A382">
        <v>2010</v>
      </c>
      <c r="B382">
        <v>8</v>
      </c>
      <c r="C382">
        <v>0.98899999999999999</v>
      </c>
      <c r="E382">
        <f t="shared" si="16"/>
        <v>2010.625</v>
      </c>
      <c r="F382">
        <f t="shared" si="17"/>
        <v>1.7802</v>
      </c>
      <c r="M382" s="11"/>
      <c r="N382" s="11"/>
      <c r="O382" s="11"/>
      <c r="V382" s="53"/>
    </row>
    <row r="383" spans="1:22">
      <c r="A383">
        <v>2010</v>
      </c>
      <c r="B383">
        <v>9</v>
      </c>
      <c r="C383">
        <v>0.69099999999999995</v>
      </c>
      <c r="E383">
        <f t="shared" si="16"/>
        <v>2010.7083333333333</v>
      </c>
      <c r="F383">
        <f t="shared" si="17"/>
        <v>1.2437999999999998</v>
      </c>
      <c r="M383" s="11"/>
      <c r="N383" s="11"/>
      <c r="O383" s="11"/>
      <c r="V383" s="53"/>
    </row>
    <row r="384" spans="1:22">
      <c r="A384">
        <v>2010</v>
      </c>
      <c r="B384">
        <v>10</v>
      </c>
      <c r="C384">
        <v>0.70399999999999996</v>
      </c>
      <c r="E384">
        <f t="shared" si="16"/>
        <v>2010.7916666666665</v>
      </c>
      <c r="F384">
        <f t="shared" si="17"/>
        <v>1.2671999999999999</v>
      </c>
      <c r="M384" s="11"/>
      <c r="N384" s="11"/>
      <c r="O384" s="11"/>
      <c r="V384" s="53"/>
    </row>
    <row r="385" spans="1:22">
      <c r="A385">
        <v>2010</v>
      </c>
      <c r="B385">
        <v>11</v>
      </c>
      <c r="C385">
        <v>-8.6999999999999994E-2</v>
      </c>
      <c r="E385">
        <f t="shared" si="16"/>
        <v>2010.875</v>
      </c>
      <c r="F385">
        <f t="shared" si="17"/>
        <v>-0.15659999999999999</v>
      </c>
      <c r="M385" s="11"/>
      <c r="N385" s="11"/>
      <c r="O385" s="11"/>
      <c r="V385" s="53"/>
    </row>
    <row r="386" spans="1:22">
      <c r="A386">
        <v>2010</v>
      </c>
      <c r="B386">
        <v>12</v>
      </c>
      <c r="C386">
        <v>-0.63</v>
      </c>
      <c r="E386">
        <f t="shared" si="16"/>
        <v>2010.9583333333333</v>
      </c>
      <c r="F386">
        <f t="shared" si="17"/>
        <v>-1.1339999999999999</v>
      </c>
      <c r="M386" s="11"/>
      <c r="N386" s="11"/>
      <c r="O386" s="11"/>
      <c r="V386" s="53"/>
    </row>
    <row r="387" spans="1:22">
      <c r="A387">
        <v>2011</v>
      </c>
      <c r="B387">
        <v>1</v>
      </c>
      <c r="C387">
        <v>-1.0589999999999999</v>
      </c>
      <c r="E387">
        <f t="shared" si="16"/>
        <v>2011.0416666666665</v>
      </c>
      <c r="F387">
        <f t="shared" si="17"/>
        <v>-1.9061999999999997</v>
      </c>
      <c r="M387" s="11"/>
      <c r="N387" s="11"/>
      <c r="O387" s="11"/>
      <c r="V387" s="53"/>
    </row>
    <row r="388" spans="1:22">
      <c r="A388">
        <v>2011</v>
      </c>
      <c r="B388">
        <v>2</v>
      </c>
      <c r="C388">
        <v>-0.51200000000000001</v>
      </c>
      <c r="E388">
        <f t="shared" si="16"/>
        <v>2011.125</v>
      </c>
      <c r="F388">
        <f t="shared" si="17"/>
        <v>-0.92160000000000009</v>
      </c>
      <c r="M388" s="11"/>
      <c r="N388" s="11"/>
      <c r="O388" s="11"/>
      <c r="V388" s="53"/>
    </row>
    <row r="389" spans="1:22">
      <c r="A389">
        <v>2011</v>
      </c>
      <c r="B389">
        <v>3</v>
      </c>
      <c r="C389">
        <v>-3.7999999999999999E-2</v>
      </c>
      <c r="E389">
        <f t="shared" si="16"/>
        <v>2011.2083333333333</v>
      </c>
      <c r="F389">
        <f t="shared" si="17"/>
        <v>-6.8399999999999989E-2</v>
      </c>
      <c r="M389" s="11"/>
      <c r="N389" s="11"/>
      <c r="O389" s="11"/>
      <c r="V389" s="53"/>
    </row>
    <row r="390" spans="1:22">
      <c r="A390">
        <v>2011</v>
      </c>
      <c r="B390">
        <v>4</v>
      </c>
      <c r="C390">
        <v>-0.11</v>
      </c>
      <c r="E390">
        <f t="shared" si="16"/>
        <v>2011.2916666666665</v>
      </c>
      <c r="F390">
        <f t="shared" si="17"/>
        <v>-0.19800000000000001</v>
      </c>
      <c r="M390" s="11"/>
      <c r="N390" s="11"/>
      <c r="O390" s="11"/>
      <c r="V390" s="53"/>
    </row>
    <row r="391" spans="1:22">
      <c r="A391">
        <v>2011</v>
      </c>
      <c r="B391">
        <v>5</v>
      </c>
      <c r="C391">
        <v>-0.51600000000000001</v>
      </c>
      <c r="E391">
        <f t="shared" si="16"/>
        <v>2011.375</v>
      </c>
      <c r="F391">
        <f t="shared" si="17"/>
        <v>-0.92880000000000007</v>
      </c>
      <c r="M391" s="11"/>
      <c r="N391" s="11"/>
      <c r="O391" s="11"/>
      <c r="V391" s="53"/>
    </row>
    <row r="392" spans="1:22">
      <c r="A392">
        <v>2011</v>
      </c>
      <c r="B392">
        <v>6</v>
      </c>
      <c r="C392">
        <v>0.495</v>
      </c>
      <c r="E392">
        <f t="shared" si="16"/>
        <v>2011.4583333333333</v>
      </c>
      <c r="F392">
        <f t="shared" si="17"/>
        <v>0.89100000000000001</v>
      </c>
      <c r="M392" s="11"/>
      <c r="N392" s="11"/>
      <c r="O392" s="11"/>
      <c r="V392" s="53"/>
    </row>
    <row r="393" spans="1:22">
      <c r="A393">
        <v>2011</v>
      </c>
      <c r="B393">
        <v>7</v>
      </c>
      <c r="C393">
        <v>1.276</v>
      </c>
      <c r="E393">
        <f t="shared" si="16"/>
        <v>2011.5416666666665</v>
      </c>
      <c r="F393">
        <f t="shared" si="17"/>
        <v>2.2968000000000002</v>
      </c>
      <c r="M393" s="11"/>
      <c r="N393" s="11"/>
      <c r="O393" s="11"/>
      <c r="V393" s="53"/>
    </row>
    <row r="394" spans="1:22">
      <c r="A394">
        <v>2011</v>
      </c>
      <c r="B394">
        <v>8</v>
      </c>
      <c r="C394">
        <v>0.999</v>
      </c>
      <c r="E394">
        <f t="shared" si="16"/>
        <v>2011.625</v>
      </c>
      <c r="F394">
        <f t="shared" si="17"/>
        <v>1.7982</v>
      </c>
      <c r="M394" s="11"/>
      <c r="N394" s="11"/>
      <c r="O394" s="11"/>
      <c r="V394" s="53"/>
    </row>
    <row r="395" spans="1:22">
      <c r="A395">
        <v>2011</v>
      </c>
      <c r="B395">
        <v>9</v>
      </c>
      <c r="C395">
        <v>0.39400000000000002</v>
      </c>
      <c r="E395">
        <f t="shared" si="16"/>
        <v>2011.7083333333333</v>
      </c>
      <c r="F395">
        <f t="shared" si="17"/>
        <v>0.70920000000000005</v>
      </c>
      <c r="M395" s="11"/>
      <c r="N395" s="11"/>
      <c r="O395" s="11"/>
      <c r="V395" s="53"/>
    </row>
    <row r="396" spans="1:22">
      <c r="A396">
        <v>2011</v>
      </c>
      <c r="B396">
        <v>10</v>
      </c>
      <c r="C396">
        <v>8.5000000000000006E-2</v>
      </c>
      <c r="E396">
        <f t="shared" ref="E396:E459" si="18">A396+B396/12-1/24</f>
        <v>2011.7916666666665</v>
      </c>
      <c r="F396">
        <f t="shared" ref="F396:F459" si="19">C396*9/5</f>
        <v>0.153</v>
      </c>
      <c r="M396" s="11"/>
      <c r="N396" s="11"/>
      <c r="O396" s="11"/>
      <c r="V396" s="53"/>
    </row>
    <row r="397" spans="1:22">
      <c r="A397">
        <v>2011</v>
      </c>
      <c r="B397">
        <v>11</v>
      </c>
      <c r="C397">
        <v>0.20100000000000001</v>
      </c>
      <c r="E397">
        <f t="shared" si="18"/>
        <v>2011.875</v>
      </c>
      <c r="F397">
        <f t="shared" si="19"/>
        <v>0.36180000000000001</v>
      </c>
      <c r="M397" s="11"/>
      <c r="N397" s="11"/>
      <c r="O397" s="11"/>
      <c r="V397" s="53"/>
    </row>
    <row r="398" spans="1:22">
      <c r="A398">
        <v>2011</v>
      </c>
      <c r="B398">
        <v>12</v>
      </c>
      <c r="C398">
        <v>0.84599999999999997</v>
      </c>
      <c r="E398">
        <f t="shared" si="18"/>
        <v>2011.9583333333333</v>
      </c>
      <c r="F398">
        <f t="shared" si="19"/>
        <v>1.5227999999999999</v>
      </c>
      <c r="M398" s="11"/>
      <c r="N398" s="11"/>
      <c r="O398" s="11"/>
      <c r="V398" s="53"/>
    </row>
    <row r="399" spans="1:22">
      <c r="A399">
        <v>2012</v>
      </c>
      <c r="B399">
        <v>1</v>
      </c>
      <c r="C399">
        <v>1.3819999999999999</v>
      </c>
      <c r="E399">
        <f t="shared" si="18"/>
        <v>2012.0416666666665</v>
      </c>
      <c r="F399">
        <f t="shared" si="19"/>
        <v>2.4875999999999996</v>
      </c>
      <c r="M399" s="11"/>
      <c r="N399" s="11"/>
      <c r="O399" s="11"/>
      <c r="V399" s="53"/>
    </row>
    <row r="400" spans="1:22">
      <c r="A400">
        <v>2012</v>
      </c>
      <c r="B400">
        <v>2</v>
      </c>
      <c r="C400">
        <v>0.67800000000000005</v>
      </c>
      <c r="E400">
        <f t="shared" si="18"/>
        <v>2012.125</v>
      </c>
      <c r="F400">
        <f t="shared" si="19"/>
        <v>1.2204000000000002</v>
      </c>
      <c r="M400" s="11"/>
      <c r="N400" s="11"/>
      <c r="O400" s="11"/>
      <c r="V400" s="53"/>
    </row>
    <row r="401" spans="1:22">
      <c r="A401">
        <v>2012</v>
      </c>
      <c r="B401">
        <v>3</v>
      </c>
      <c r="C401">
        <v>3.282</v>
      </c>
      <c r="E401">
        <f t="shared" si="18"/>
        <v>2012.2083333333333</v>
      </c>
      <c r="F401">
        <f t="shared" si="19"/>
        <v>5.9076000000000004</v>
      </c>
      <c r="M401" s="11"/>
      <c r="N401" s="11"/>
      <c r="O401" s="11"/>
      <c r="V401" s="53"/>
    </row>
    <row r="402" spans="1:22">
      <c r="A402">
        <v>2012</v>
      </c>
      <c r="B402">
        <v>4</v>
      </c>
      <c r="C402">
        <v>1.538</v>
      </c>
      <c r="E402">
        <f t="shared" si="18"/>
        <v>2012.2916666666665</v>
      </c>
      <c r="F402">
        <f t="shared" si="19"/>
        <v>2.7684000000000002</v>
      </c>
      <c r="M402" s="11"/>
      <c r="N402" s="11"/>
      <c r="V402" s="53"/>
    </row>
    <row r="403" spans="1:22">
      <c r="A403">
        <v>2012</v>
      </c>
      <c r="B403">
        <v>5</v>
      </c>
      <c r="C403">
        <v>1.3280000000000001</v>
      </c>
      <c r="E403">
        <f t="shared" si="18"/>
        <v>2012.375</v>
      </c>
      <c r="F403">
        <f t="shared" si="19"/>
        <v>2.3904000000000001</v>
      </c>
      <c r="M403" s="11"/>
      <c r="N403" s="11"/>
      <c r="V403" s="53"/>
    </row>
    <row r="404" spans="1:22">
      <c r="A404">
        <v>2012</v>
      </c>
      <c r="B404">
        <v>6</v>
      </c>
      <c r="C404">
        <v>1.2030000000000001</v>
      </c>
      <c r="E404">
        <f t="shared" si="18"/>
        <v>2012.4583333333333</v>
      </c>
      <c r="F404">
        <f t="shared" si="19"/>
        <v>2.1654</v>
      </c>
      <c r="M404" s="11"/>
      <c r="N404" s="11"/>
      <c r="V404" s="53"/>
    </row>
    <row r="405" spans="1:22">
      <c r="A405">
        <v>2012</v>
      </c>
      <c r="B405">
        <v>7</v>
      </c>
      <c r="C405">
        <v>1.4139999999999999</v>
      </c>
      <c r="E405">
        <f t="shared" si="18"/>
        <v>2012.5416666666665</v>
      </c>
      <c r="F405">
        <f t="shared" si="19"/>
        <v>2.5451999999999999</v>
      </c>
      <c r="M405" s="11"/>
      <c r="N405" s="11"/>
      <c r="V405" s="53"/>
    </row>
    <row r="406" spans="1:22">
      <c r="A406">
        <v>2012</v>
      </c>
      <c r="B406">
        <v>8</v>
      </c>
      <c r="C406">
        <v>0.60199999999999998</v>
      </c>
      <c r="E406">
        <f t="shared" si="18"/>
        <v>2012.625</v>
      </c>
      <c r="F406">
        <f t="shared" si="19"/>
        <v>1.0836000000000001</v>
      </c>
      <c r="M406" s="11"/>
      <c r="N406" s="11"/>
      <c r="V406" s="53"/>
    </row>
    <row r="407" spans="1:22">
      <c r="A407">
        <v>2012</v>
      </c>
      <c r="B407">
        <v>9</v>
      </c>
      <c r="C407">
        <v>0.45500000000000002</v>
      </c>
      <c r="E407">
        <f t="shared" si="18"/>
        <v>2012.7083333333333</v>
      </c>
      <c r="F407">
        <f t="shared" si="19"/>
        <v>0.81899999999999995</v>
      </c>
      <c r="M407" s="11"/>
      <c r="N407" s="11"/>
      <c r="V407" s="53"/>
    </row>
    <row r="408" spans="1:22">
      <c r="A408">
        <v>2012</v>
      </c>
      <c r="B408">
        <v>10</v>
      </c>
      <c r="C408">
        <v>-0.28499999999999998</v>
      </c>
      <c r="E408">
        <f t="shared" si="18"/>
        <v>2012.7916666666665</v>
      </c>
      <c r="F408">
        <f t="shared" si="19"/>
        <v>-0.51300000000000001</v>
      </c>
      <c r="M408" s="11"/>
      <c r="N408" s="11"/>
      <c r="V408" s="53"/>
    </row>
    <row r="409" spans="1:22">
      <c r="A409">
        <v>2012</v>
      </c>
      <c r="B409">
        <v>11</v>
      </c>
      <c r="C409">
        <v>0.40699999999999997</v>
      </c>
      <c r="E409">
        <f t="shared" si="18"/>
        <v>2012.875</v>
      </c>
      <c r="F409">
        <f t="shared" si="19"/>
        <v>0.73259999999999992</v>
      </c>
      <c r="M409" s="11"/>
      <c r="N409" s="11"/>
      <c r="V409" s="53"/>
    </row>
    <row r="410" spans="1:22">
      <c r="A410">
        <v>2012</v>
      </c>
      <c r="B410">
        <v>12</v>
      </c>
      <c r="C410">
        <v>0.51</v>
      </c>
      <c r="E410">
        <f t="shared" si="18"/>
        <v>2012.9583333333333</v>
      </c>
      <c r="F410">
        <f t="shared" si="19"/>
        <v>0.91799999999999993</v>
      </c>
      <c r="M410" s="11"/>
      <c r="N410" s="11"/>
      <c r="V410" s="53"/>
    </row>
    <row r="411" spans="1:22">
      <c r="A411">
        <v>2013</v>
      </c>
      <c r="B411">
        <v>1</v>
      </c>
      <c r="C411">
        <v>0.63400000000000001</v>
      </c>
      <c r="E411">
        <f t="shared" si="18"/>
        <v>2013.0416666666665</v>
      </c>
      <c r="F411">
        <f t="shared" si="19"/>
        <v>1.1412</v>
      </c>
      <c r="M411" s="11"/>
      <c r="N411" s="11"/>
      <c r="V411" s="53"/>
    </row>
    <row r="412" spans="1:22">
      <c r="A412">
        <v>2013</v>
      </c>
      <c r="B412">
        <v>2</v>
      </c>
      <c r="C412">
        <v>-0.68100000000000005</v>
      </c>
      <c r="E412">
        <f t="shared" si="18"/>
        <v>2013.125</v>
      </c>
      <c r="F412">
        <f t="shared" si="19"/>
        <v>-1.2258</v>
      </c>
      <c r="M412" s="11"/>
      <c r="N412" s="11"/>
      <c r="V412" s="53"/>
    </row>
    <row r="413" spans="1:22">
      <c r="A413">
        <v>2013</v>
      </c>
      <c r="B413">
        <v>3</v>
      </c>
      <c r="C413">
        <v>-1.0209999999999999</v>
      </c>
      <c r="E413">
        <f t="shared" si="18"/>
        <v>2013.2083333333333</v>
      </c>
      <c r="F413">
        <f t="shared" si="19"/>
        <v>-1.8378000000000001</v>
      </c>
      <c r="M413" s="11"/>
      <c r="N413" s="11"/>
      <c r="V413" s="53"/>
    </row>
    <row r="414" spans="1:22">
      <c r="A414">
        <v>2013</v>
      </c>
      <c r="B414">
        <v>4</v>
      </c>
      <c r="C414">
        <v>-0.68100000000000005</v>
      </c>
      <c r="E414">
        <f t="shared" si="18"/>
        <v>2013.2916666666665</v>
      </c>
      <c r="F414">
        <f t="shared" si="19"/>
        <v>-1.2258</v>
      </c>
      <c r="M414" s="11"/>
      <c r="N414" s="11"/>
      <c r="V414" s="53"/>
    </row>
    <row r="415" spans="1:22">
      <c r="A415">
        <v>2013</v>
      </c>
      <c r="B415">
        <v>5</v>
      </c>
      <c r="C415">
        <v>0.13500000000000001</v>
      </c>
      <c r="E415">
        <f t="shared" si="18"/>
        <v>2013.375</v>
      </c>
      <c r="F415">
        <f t="shared" si="19"/>
        <v>0.24300000000000002</v>
      </c>
      <c r="N415" s="11"/>
      <c r="V415" s="53"/>
    </row>
    <row r="416" spans="1:22">
      <c r="A416">
        <v>2013</v>
      </c>
      <c r="B416">
        <v>6</v>
      </c>
      <c r="C416">
        <v>0.79800000000000004</v>
      </c>
      <c r="E416">
        <f t="shared" si="18"/>
        <v>2013.4583333333333</v>
      </c>
      <c r="F416">
        <f t="shared" si="19"/>
        <v>1.4364000000000001</v>
      </c>
      <c r="N416" s="11"/>
      <c r="V416" s="53"/>
    </row>
    <row r="417" spans="1:22">
      <c r="A417">
        <v>2013</v>
      </c>
      <c r="B417">
        <v>7</v>
      </c>
      <c r="C417">
        <v>0.27100000000000002</v>
      </c>
      <c r="E417">
        <f t="shared" si="18"/>
        <v>2013.5416666666665</v>
      </c>
      <c r="F417">
        <f t="shared" si="19"/>
        <v>0.48780000000000001</v>
      </c>
      <c r="N417" s="11"/>
      <c r="V417" s="53"/>
    </row>
    <row r="418" spans="1:22">
      <c r="A418">
        <v>2013</v>
      </c>
      <c r="B418">
        <v>8</v>
      </c>
      <c r="C418">
        <v>0.158</v>
      </c>
      <c r="E418">
        <f t="shared" si="18"/>
        <v>2013.625</v>
      </c>
      <c r="F418">
        <f t="shared" si="19"/>
        <v>0.28439999999999999</v>
      </c>
      <c r="V418" s="53"/>
    </row>
    <row r="419" spans="1:22">
      <c r="A419">
        <v>2013</v>
      </c>
      <c r="B419">
        <v>9</v>
      </c>
      <c r="C419">
        <v>1.099</v>
      </c>
      <c r="E419">
        <f t="shared" si="18"/>
        <v>2013.7083333333333</v>
      </c>
      <c r="F419">
        <f t="shared" si="19"/>
        <v>1.9782</v>
      </c>
      <c r="V419" s="53"/>
    </row>
    <row r="420" spans="1:22">
      <c r="A420">
        <v>2013</v>
      </c>
      <c r="B420">
        <v>10</v>
      </c>
      <c r="C420">
        <v>-0.32800000000000001</v>
      </c>
      <c r="E420">
        <f t="shared" si="18"/>
        <v>2013.7916666666665</v>
      </c>
      <c r="F420">
        <f t="shared" si="19"/>
        <v>-0.59040000000000004</v>
      </c>
      <c r="V420" s="53"/>
    </row>
    <row r="421" spans="1:22">
      <c r="A421">
        <v>2013</v>
      </c>
      <c r="B421">
        <v>11</v>
      </c>
      <c r="C421">
        <v>-0.27500000000000002</v>
      </c>
      <c r="E421">
        <f t="shared" si="18"/>
        <v>2013.875</v>
      </c>
      <c r="F421">
        <f t="shared" si="19"/>
        <v>-0.495</v>
      </c>
      <c r="V421" s="53"/>
    </row>
    <row r="422" spans="1:22">
      <c r="A422">
        <v>2013</v>
      </c>
      <c r="B422">
        <v>12</v>
      </c>
      <c r="C422">
        <v>-0.80200000000000005</v>
      </c>
      <c r="E422">
        <f t="shared" si="18"/>
        <v>2013.9583333333333</v>
      </c>
      <c r="F422">
        <f t="shared" si="19"/>
        <v>-1.4436</v>
      </c>
      <c r="V422" s="53"/>
    </row>
    <row r="423" spans="1:22">
      <c r="A423">
        <v>2014</v>
      </c>
      <c r="B423">
        <v>1</v>
      </c>
      <c r="C423">
        <v>-0.56999999999999995</v>
      </c>
      <c r="E423">
        <f t="shared" si="18"/>
        <v>2014.0416666666665</v>
      </c>
      <c r="F423">
        <f t="shared" si="19"/>
        <v>-1.026</v>
      </c>
      <c r="V423" s="53"/>
    </row>
    <row r="424" spans="1:22">
      <c r="A424">
        <v>2014</v>
      </c>
      <c r="B424">
        <v>2</v>
      </c>
      <c r="C424">
        <v>-1.083</v>
      </c>
      <c r="E424">
        <f t="shared" si="18"/>
        <v>2014.125</v>
      </c>
      <c r="F424">
        <f t="shared" si="19"/>
        <v>-1.9494</v>
      </c>
      <c r="V424" s="53"/>
    </row>
    <row r="425" spans="1:22">
      <c r="A425">
        <v>2014</v>
      </c>
      <c r="B425">
        <v>3</v>
      </c>
      <c r="C425">
        <v>-0.59499999999999997</v>
      </c>
      <c r="E425">
        <f t="shared" si="18"/>
        <v>2014.2083333333333</v>
      </c>
      <c r="F425">
        <f t="shared" si="19"/>
        <v>-1.071</v>
      </c>
      <c r="V425" s="53"/>
    </row>
    <row r="426" spans="1:22">
      <c r="A426">
        <v>2014</v>
      </c>
      <c r="B426">
        <v>4</v>
      </c>
      <c r="C426">
        <v>0.154</v>
      </c>
      <c r="E426">
        <f t="shared" si="18"/>
        <v>2014.2916666666665</v>
      </c>
      <c r="F426">
        <f t="shared" si="19"/>
        <v>0.2772</v>
      </c>
      <c r="V426" s="53"/>
    </row>
    <row r="427" spans="1:22">
      <c r="A427">
        <v>2014</v>
      </c>
      <c r="B427">
        <v>5</v>
      </c>
      <c r="C427">
        <v>0.245</v>
      </c>
      <c r="E427">
        <f t="shared" si="18"/>
        <v>2014.375</v>
      </c>
      <c r="F427">
        <f t="shared" si="19"/>
        <v>0.441</v>
      </c>
      <c r="V427" s="53"/>
    </row>
    <row r="428" spans="1:22">
      <c r="A428">
        <v>2014</v>
      </c>
      <c r="B428">
        <v>6</v>
      </c>
      <c r="C428">
        <v>0.39400000000000002</v>
      </c>
      <c r="E428">
        <f t="shared" si="18"/>
        <v>2014.4583333333333</v>
      </c>
      <c r="F428">
        <f t="shared" si="19"/>
        <v>0.70920000000000005</v>
      </c>
      <c r="V428" s="53"/>
    </row>
    <row r="429" spans="1:22">
      <c r="A429">
        <v>2014</v>
      </c>
      <c r="B429">
        <v>7</v>
      </c>
      <c r="C429">
        <v>0.04</v>
      </c>
      <c r="E429">
        <f t="shared" si="18"/>
        <v>2014.5416666666665</v>
      </c>
      <c r="F429">
        <f t="shared" si="19"/>
        <v>7.1999999999999995E-2</v>
      </c>
      <c r="V429" s="53"/>
    </row>
    <row r="430" spans="1:22">
      <c r="A430">
        <v>2014</v>
      </c>
      <c r="B430">
        <v>8</v>
      </c>
      <c r="C430">
        <v>-0.114</v>
      </c>
      <c r="E430">
        <f t="shared" si="18"/>
        <v>2014.625</v>
      </c>
      <c r="F430">
        <f t="shared" si="19"/>
        <v>-0.20519999999999999</v>
      </c>
      <c r="V430" s="53"/>
    </row>
    <row r="431" spans="1:22">
      <c r="A431">
        <v>2014</v>
      </c>
      <c r="B431">
        <v>9</v>
      </c>
      <c r="C431">
        <v>0.46500000000000002</v>
      </c>
      <c r="E431">
        <f t="shared" si="18"/>
        <v>2014.7083333333333</v>
      </c>
      <c r="F431">
        <f t="shared" si="19"/>
        <v>0.83700000000000008</v>
      </c>
      <c r="V431" s="53"/>
    </row>
    <row r="432" spans="1:22">
      <c r="A432">
        <v>2014</v>
      </c>
      <c r="B432">
        <v>10</v>
      </c>
      <c r="C432">
        <v>1.0669999999999999</v>
      </c>
      <c r="E432">
        <f t="shared" si="18"/>
        <v>2014.7916666666665</v>
      </c>
      <c r="F432">
        <f t="shared" si="19"/>
        <v>1.9205999999999999</v>
      </c>
      <c r="V432" s="53"/>
    </row>
    <row r="433" spans="1:22">
      <c r="A433">
        <v>2014</v>
      </c>
      <c r="B433">
        <v>11</v>
      </c>
      <c r="C433">
        <v>-1.3759999999999999</v>
      </c>
      <c r="E433">
        <f t="shared" si="18"/>
        <v>2014.875</v>
      </c>
      <c r="F433">
        <f t="shared" si="19"/>
        <v>-2.4767999999999999</v>
      </c>
      <c r="V433" s="53"/>
    </row>
    <row r="434" spans="1:22">
      <c r="A434">
        <v>2014</v>
      </c>
      <c r="B434">
        <v>12</v>
      </c>
      <c r="C434">
        <v>1.248</v>
      </c>
      <c r="E434">
        <f t="shared" si="18"/>
        <v>2014.9583333333333</v>
      </c>
      <c r="F434">
        <f t="shared" si="19"/>
        <v>2.2464</v>
      </c>
      <c r="V434" s="53"/>
    </row>
    <row r="435" spans="1:22">
      <c r="A435">
        <v>2015</v>
      </c>
      <c r="B435">
        <v>1</v>
      </c>
      <c r="C435">
        <v>1.1539999999999999</v>
      </c>
      <c r="E435">
        <f t="shared" si="18"/>
        <v>2015.0416666666665</v>
      </c>
      <c r="F435">
        <f t="shared" si="19"/>
        <v>2.0771999999999999</v>
      </c>
      <c r="V435" s="53"/>
    </row>
    <row r="436" spans="1:22">
      <c r="A436">
        <v>2015</v>
      </c>
      <c r="B436">
        <v>2</v>
      </c>
      <c r="C436">
        <v>-4.1000000000000002E-2</v>
      </c>
      <c r="E436">
        <f t="shared" si="18"/>
        <v>2015.125</v>
      </c>
      <c r="F436">
        <f t="shared" si="19"/>
        <v>-7.3800000000000004E-2</v>
      </c>
      <c r="V436" s="53"/>
    </row>
    <row r="437" spans="1:22" ht="15" customHeight="1">
      <c r="A437">
        <v>2015</v>
      </c>
      <c r="B437">
        <v>3</v>
      </c>
      <c r="C437">
        <v>1.8009999999999999</v>
      </c>
      <c r="E437">
        <f t="shared" si="18"/>
        <v>2015.2083333333333</v>
      </c>
      <c r="F437">
        <f t="shared" si="19"/>
        <v>3.2418</v>
      </c>
      <c r="V437" s="53"/>
    </row>
    <row r="438" spans="1:22">
      <c r="A438">
        <v>2015</v>
      </c>
      <c r="B438">
        <v>4</v>
      </c>
      <c r="C438">
        <v>0.52300000000000002</v>
      </c>
      <c r="E438">
        <f t="shared" si="18"/>
        <v>2015.2916666666665</v>
      </c>
      <c r="F438">
        <f t="shared" si="19"/>
        <v>0.94140000000000001</v>
      </c>
      <c r="V438" s="53"/>
    </row>
    <row r="439" spans="1:22">
      <c r="A439">
        <v>2015</v>
      </c>
      <c r="B439">
        <v>5</v>
      </c>
      <c r="C439">
        <v>0.153</v>
      </c>
      <c r="E439">
        <f t="shared" si="18"/>
        <v>2015.375</v>
      </c>
      <c r="F439">
        <f t="shared" si="19"/>
        <v>0.27539999999999998</v>
      </c>
      <c r="V439" s="53"/>
    </row>
    <row r="440" spans="1:22">
      <c r="A440">
        <v>2015</v>
      </c>
      <c r="B440">
        <v>6</v>
      </c>
      <c r="C440">
        <v>1.345</v>
      </c>
      <c r="E440">
        <f t="shared" si="18"/>
        <v>2015.4583333333333</v>
      </c>
      <c r="F440">
        <f t="shared" si="19"/>
        <v>2.4210000000000003</v>
      </c>
      <c r="V440" s="53"/>
    </row>
    <row r="441" spans="1:22">
      <c r="A441">
        <v>2015</v>
      </c>
      <c r="B441">
        <v>7</v>
      </c>
      <c r="C441">
        <v>0.29399999999999998</v>
      </c>
      <c r="E441">
        <f t="shared" si="18"/>
        <v>2015.5416666666665</v>
      </c>
      <c r="F441">
        <f t="shared" si="19"/>
        <v>0.5292</v>
      </c>
      <c r="V441" s="53"/>
    </row>
    <row r="442" spans="1:22">
      <c r="A442">
        <v>2015</v>
      </c>
      <c r="B442">
        <v>8</v>
      </c>
      <c r="C442">
        <v>0.32500000000000001</v>
      </c>
      <c r="E442">
        <f t="shared" si="18"/>
        <v>2015.625</v>
      </c>
      <c r="F442">
        <f t="shared" si="19"/>
        <v>0.58500000000000008</v>
      </c>
      <c r="V442" s="53"/>
    </row>
    <row r="443" spans="1:22">
      <c r="A443">
        <v>2015</v>
      </c>
      <c r="B443">
        <v>9</v>
      </c>
      <c r="C443">
        <v>1.3009999999999999</v>
      </c>
      <c r="E443">
        <f t="shared" si="18"/>
        <v>2015.7083333333333</v>
      </c>
      <c r="F443">
        <f t="shared" si="19"/>
        <v>2.3418000000000001</v>
      </c>
      <c r="V443" s="53"/>
    </row>
    <row r="444" spans="1:22">
      <c r="A444">
        <v>2015</v>
      </c>
      <c r="B444">
        <v>10</v>
      </c>
      <c r="C444">
        <v>1.5740000000000001</v>
      </c>
      <c r="E444">
        <f t="shared" si="18"/>
        <v>2015.7916666666665</v>
      </c>
      <c r="F444">
        <f t="shared" si="19"/>
        <v>2.8332000000000002</v>
      </c>
      <c r="V444" s="53"/>
    </row>
    <row r="445" spans="1:22">
      <c r="A445">
        <v>2015</v>
      </c>
      <c r="B445">
        <v>11</v>
      </c>
      <c r="C445">
        <v>1.1040000000000001</v>
      </c>
      <c r="E445">
        <f t="shared" si="18"/>
        <v>2015.875</v>
      </c>
      <c r="F445">
        <f t="shared" si="19"/>
        <v>1.9872000000000001</v>
      </c>
      <c r="V445" s="53"/>
    </row>
    <row r="446" spans="1:22">
      <c r="A446">
        <v>2015</v>
      </c>
      <c r="B446">
        <v>12</v>
      </c>
      <c r="C446">
        <v>2.1179999999999999</v>
      </c>
      <c r="E446">
        <f t="shared" si="18"/>
        <v>2015.9583333333333</v>
      </c>
      <c r="F446">
        <f t="shared" si="19"/>
        <v>3.8123999999999993</v>
      </c>
      <c r="V446" s="53"/>
    </row>
    <row r="447" spans="1:22">
      <c r="A447">
        <v>2016</v>
      </c>
      <c r="B447">
        <v>1</v>
      </c>
      <c r="C447">
        <v>-0.184</v>
      </c>
      <c r="E447">
        <f t="shared" si="18"/>
        <v>2016.0416666666665</v>
      </c>
      <c r="F447">
        <f t="shared" si="19"/>
        <v>-0.33119999999999999</v>
      </c>
      <c r="V447" s="53"/>
    </row>
    <row r="448" spans="1:22">
      <c r="A448">
        <v>2016</v>
      </c>
      <c r="B448">
        <v>2</v>
      </c>
      <c r="C448">
        <v>1.391</v>
      </c>
      <c r="E448">
        <f t="shared" si="18"/>
        <v>2016.125</v>
      </c>
      <c r="F448">
        <f t="shared" si="19"/>
        <v>2.5038</v>
      </c>
      <c r="V448" s="53"/>
    </row>
    <row r="449" spans="1:22">
      <c r="A449">
        <v>2016</v>
      </c>
      <c r="B449">
        <v>3</v>
      </c>
      <c r="C449">
        <v>1.9590000000000001</v>
      </c>
      <c r="E449">
        <f t="shared" si="18"/>
        <v>2016.2083333333333</v>
      </c>
      <c r="F449">
        <f t="shared" si="19"/>
        <v>3.5262000000000002</v>
      </c>
      <c r="V449" s="53"/>
    </row>
    <row r="450" spans="1:22">
      <c r="A450">
        <v>2016</v>
      </c>
      <c r="B450">
        <v>4</v>
      </c>
      <c r="C450">
        <v>1.048</v>
      </c>
      <c r="E450">
        <f t="shared" si="18"/>
        <v>2016.2916666666665</v>
      </c>
      <c r="F450">
        <f t="shared" si="19"/>
        <v>1.8864000000000001</v>
      </c>
      <c r="V450" s="53"/>
    </row>
    <row r="451" spans="1:22">
      <c r="A451">
        <v>2016</v>
      </c>
      <c r="B451">
        <v>5</v>
      </c>
      <c r="C451">
        <v>-0.27300000000000002</v>
      </c>
      <c r="E451">
        <f t="shared" si="18"/>
        <v>2016.375</v>
      </c>
      <c r="F451">
        <f t="shared" si="19"/>
        <v>-0.49140000000000006</v>
      </c>
      <c r="V451" s="53"/>
    </row>
    <row r="452" spans="1:22">
      <c r="A452">
        <v>2016</v>
      </c>
      <c r="B452">
        <v>6</v>
      </c>
      <c r="C452">
        <v>1.5489999999999999</v>
      </c>
      <c r="E452">
        <f t="shared" si="18"/>
        <v>2016.4583333333333</v>
      </c>
      <c r="F452">
        <f t="shared" si="19"/>
        <v>2.7881999999999998</v>
      </c>
      <c r="V452" s="53"/>
    </row>
    <row r="453" spans="1:22">
      <c r="A453">
        <v>2016</v>
      </c>
      <c r="B453">
        <v>7</v>
      </c>
      <c r="C453">
        <v>0.70599999999999996</v>
      </c>
      <c r="E453">
        <f t="shared" si="18"/>
        <v>2016.5416666666665</v>
      </c>
      <c r="F453">
        <f t="shared" si="19"/>
        <v>1.2707999999999999</v>
      </c>
      <c r="V453" s="53"/>
    </row>
    <row r="454" spans="1:22">
      <c r="A454">
        <v>2016</v>
      </c>
      <c r="B454">
        <v>8</v>
      </c>
      <c r="C454">
        <v>0.42299999999999999</v>
      </c>
      <c r="E454">
        <f t="shared" si="18"/>
        <v>2016.625</v>
      </c>
      <c r="F454">
        <f t="shared" si="19"/>
        <v>0.76139999999999997</v>
      </c>
      <c r="V454" s="53"/>
    </row>
    <row r="455" spans="1:22">
      <c r="A455">
        <v>2016</v>
      </c>
      <c r="B455">
        <v>9</v>
      </c>
      <c r="C455">
        <v>0.93600000000000005</v>
      </c>
      <c r="E455">
        <f t="shared" si="18"/>
        <v>2016.7083333333333</v>
      </c>
      <c r="F455">
        <f t="shared" si="19"/>
        <v>1.6848000000000003</v>
      </c>
      <c r="V455" s="53"/>
    </row>
    <row r="456" spans="1:22">
      <c r="A456">
        <v>2016</v>
      </c>
      <c r="B456">
        <v>10</v>
      </c>
      <c r="C456">
        <v>1.415</v>
      </c>
      <c r="E456">
        <f t="shared" si="18"/>
        <v>2016.7916666666665</v>
      </c>
      <c r="F456">
        <f t="shared" si="19"/>
        <v>2.5469999999999997</v>
      </c>
      <c r="V456" s="53"/>
    </row>
    <row r="457" spans="1:22">
      <c r="A457">
        <v>2016</v>
      </c>
      <c r="B457">
        <v>11</v>
      </c>
      <c r="C457">
        <v>2.46</v>
      </c>
      <c r="E457">
        <f t="shared" si="18"/>
        <v>2016.875</v>
      </c>
      <c r="F457">
        <f t="shared" si="19"/>
        <v>4.4279999999999999</v>
      </c>
      <c r="V457" s="53"/>
    </row>
    <row r="458" spans="1:22">
      <c r="A458">
        <v>2016</v>
      </c>
      <c r="B458">
        <v>12</v>
      </c>
      <c r="C458">
        <v>-0.25600000000000001</v>
      </c>
      <c r="E458">
        <f t="shared" si="18"/>
        <v>2016.9583333333333</v>
      </c>
      <c r="F458">
        <f t="shared" si="19"/>
        <v>-0.46080000000000004</v>
      </c>
      <c r="V458" s="53"/>
    </row>
    <row r="459" spans="1:22">
      <c r="A459">
        <v>2017</v>
      </c>
      <c r="B459">
        <v>1</v>
      </c>
      <c r="C459">
        <v>0.36599999999999999</v>
      </c>
      <c r="E459">
        <f t="shared" si="18"/>
        <v>2017.0416666666665</v>
      </c>
      <c r="F459">
        <f t="shared" si="19"/>
        <v>0.65880000000000005</v>
      </c>
      <c r="V459" s="53"/>
    </row>
    <row r="460" spans="1:22">
      <c r="A460">
        <v>2017</v>
      </c>
      <c r="B460">
        <v>2</v>
      </c>
      <c r="C460">
        <v>2.3250000000000002</v>
      </c>
      <c r="E460">
        <f t="shared" ref="E460:E502" si="20">A460+B460/12-1/24</f>
        <v>2017.125</v>
      </c>
      <c r="F460">
        <f t="shared" ref="F460:F502" si="21">C460*9/5</f>
        <v>4.1850000000000005</v>
      </c>
      <c r="V460" s="53"/>
    </row>
    <row r="461" spans="1:22">
      <c r="A461">
        <v>2017</v>
      </c>
      <c r="B461">
        <v>3</v>
      </c>
      <c r="C461">
        <v>1.4319999999999999</v>
      </c>
      <c r="E461">
        <f t="shared" si="20"/>
        <v>2017.2083333333333</v>
      </c>
      <c r="F461">
        <f t="shared" si="21"/>
        <v>2.5775999999999999</v>
      </c>
      <c r="V461" s="53"/>
    </row>
    <row r="462" spans="1:22">
      <c r="A462">
        <v>2017</v>
      </c>
      <c r="B462">
        <v>4</v>
      </c>
      <c r="C462">
        <v>1.105</v>
      </c>
      <c r="E462">
        <f t="shared" si="20"/>
        <v>2017.2916666666665</v>
      </c>
      <c r="F462">
        <f t="shared" si="21"/>
        <v>1.9890000000000001</v>
      </c>
      <c r="V462" s="53"/>
    </row>
    <row r="463" spans="1:22">
      <c r="A463">
        <v>2017</v>
      </c>
      <c r="B463">
        <v>5</v>
      </c>
      <c r="C463">
        <v>0.22500000000000001</v>
      </c>
      <c r="E463">
        <f t="shared" si="20"/>
        <v>2017.375</v>
      </c>
      <c r="F463">
        <f t="shared" si="21"/>
        <v>0.40499999999999997</v>
      </c>
      <c r="V463" s="53"/>
    </row>
    <row r="464" spans="1:22">
      <c r="A464">
        <v>2017</v>
      </c>
      <c r="B464">
        <v>6</v>
      </c>
      <c r="C464">
        <v>0.78400000000000003</v>
      </c>
      <c r="E464">
        <f t="shared" si="20"/>
        <v>2017.4583333333333</v>
      </c>
      <c r="F464">
        <f t="shared" si="21"/>
        <v>1.4112</v>
      </c>
      <c r="V464" s="53"/>
    </row>
    <row r="465" spans="1:22">
      <c r="A465">
        <v>2017</v>
      </c>
      <c r="B465">
        <v>7</v>
      </c>
      <c r="C465">
        <v>1.0449999999999999</v>
      </c>
      <c r="E465">
        <f t="shared" si="20"/>
        <v>2017.5416666666665</v>
      </c>
      <c r="F465">
        <f t="shared" si="21"/>
        <v>1.8809999999999998</v>
      </c>
      <c r="V465" s="53"/>
    </row>
    <row r="466" spans="1:22">
      <c r="A466">
        <v>2017</v>
      </c>
      <c r="B466">
        <v>8</v>
      </c>
      <c r="C466">
        <v>-0.34</v>
      </c>
      <c r="E466">
        <f t="shared" si="20"/>
        <v>2017.625</v>
      </c>
      <c r="F466">
        <f t="shared" si="21"/>
        <v>-0.61199999999999999</v>
      </c>
      <c r="V466" s="53"/>
    </row>
    <row r="467" spans="1:22">
      <c r="A467">
        <v>2017</v>
      </c>
      <c r="B467">
        <v>9</v>
      </c>
      <c r="C467">
        <v>0.59399999999999997</v>
      </c>
      <c r="E467">
        <f t="shared" si="20"/>
        <v>2017.7083333333333</v>
      </c>
      <c r="F467">
        <f t="shared" si="21"/>
        <v>1.0691999999999999</v>
      </c>
      <c r="V467" s="53"/>
    </row>
    <row r="468" spans="1:22">
      <c r="A468">
        <v>2017</v>
      </c>
      <c r="B468">
        <v>10</v>
      </c>
      <c r="C468">
        <v>1.212</v>
      </c>
      <c r="E468">
        <f t="shared" si="20"/>
        <v>2017.7916666666665</v>
      </c>
      <c r="F468">
        <f t="shared" si="21"/>
        <v>2.1816</v>
      </c>
      <c r="V468" s="53"/>
    </row>
    <row r="469" spans="1:22">
      <c r="A469">
        <v>2017</v>
      </c>
      <c r="B469">
        <v>11</v>
      </c>
      <c r="C469">
        <v>1.204</v>
      </c>
      <c r="E469">
        <f t="shared" si="20"/>
        <v>2017.875</v>
      </c>
      <c r="F469">
        <f t="shared" si="21"/>
        <v>2.1672000000000002</v>
      </c>
      <c r="V469" s="53"/>
    </row>
    <row r="470" spans="1:22">
      <c r="A470">
        <v>2017</v>
      </c>
      <c r="B470">
        <v>12</v>
      </c>
      <c r="C470">
        <v>0.38300000000000001</v>
      </c>
      <c r="E470">
        <f t="shared" si="20"/>
        <v>2017.9583333333333</v>
      </c>
      <c r="F470">
        <f t="shared" si="21"/>
        <v>0.68940000000000001</v>
      </c>
      <c r="V470" s="53"/>
    </row>
    <row r="471" spans="1:22">
      <c r="A471">
        <v>2018</v>
      </c>
      <c r="B471">
        <v>1</v>
      </c>
      <c r="C471">
        <v>0.81</v>
      </c>
      <c r="E471">
        <f t="shared" si="20"/>
        <v>2018.0416666666665</v>
      </c>
      <c r="F471">
        <f t="shared" si="21"/>
        <v>1.4580000000000002</v>
      </c>
      <c r="V471" s="53"/>
    </row>
    <row r="472" spans="1:22">
      <c r="A472">
        <v>2018</v>
      </c>
      <c r="B472">
        <v>2</v>
      </c>
      <c r="C472">
        <v>0.623</v>
      </c>
      <c r="E472">
        <f t="shared" si="20"/>
        <v>2018.125</v>
      </c>
      <c r="F472">
        <f t="shared" si="21"/>
        <v>1.1214</v>
      </c>
      <c r="V472" s="53"/>
    </row>
    <row r="473" spans="1:22">
      <c r="A473">
        <v>2018</v>
      </c>
      <c r="B473">
        <v>3</v>
      </c>
      <c r="C473">
        <v>-0.318</v>
      </c>
      <c r="E473">
        <f t="shared" si="20"/>
        <v>2018.2083333333333</v>
      </c>
      <c r="F473">
        <f t="shared" si="21"/>
        <v>-0.57240000000000002</v>
      </c>
      <c r="V473" s="53"/>
    </row>
    <row r="474" spans="1:22">
      <c r="A474">
        <v>2018</v>
      </c>
      <c r="B474">
        <v>4</v>
      </c>
      <c r="C474">
        <v>-0.46100000000000002</v>
      </c>
      <c r="E474">
        <f t="shared" si="20"/>
        <v>2018.2916666666665</v>
      </c>
      <c r="F474">
        <f t="shared" si="21"/>
        <v>-0.82979999999999998</v>
      </c>
      <c r="V474" s="53"/>
    </row>
    <row r="475" spans="1:22">
      <c r="A475">
        <v>2018</v>
      </c>
      <c r="B475">
        <v>5</v>
      </c>
      <c r="C475">
        <v>2.492</v>
      </c>
      <c r="E475">
        <f t="shared" si="20"/>
        <v>2018.375</v>
      </c>
      <c r="F475">
        <f t="shared" si="21"/>
        <v>4.4855999999999998</v>
      </c>
      <c r="V475" s="53"/>
    </row>
    <row r="476" spans="1:22">
      <c r="A476">
        <v>2018</v>
      </c>
      <c r="B476">
        <v>6</v>
      </c>
      <c r="C476">
        <v>1.5229999999999999</v>
      </c>
      <c r="E476">
        <f t="shared" si="20"/>
        <v>2018.4583333333333</v>
      </c>
      <c r="F476">
        <f t="shared" si="21"/>
        <v>2.7413999999999996</v>
      </c>
      <c r="V476" s="53"/>
    </row>
    <row r="477" spans="1:22">
      <c r="A477">
        <v>2018</v>
      </c>
      <c r="B477">
        <v>7</v>
      </c>
      <c r="C477">
        <v>1.0149999999999999</v>
      </c>
      <c r="E477">
        <f t="shared" si="20"/>
        <v>2018.5416666666665</v>
      </c>
      <c r="F477">
        <f t="shared" si="21"/>
        <v>1.827</v>
      </c>
      <c r="V477" s="53"/>
    </row>
    <row r="478" spans="1:22">
      <c r="A478">
        <v>2018</v>
      </c>
      <c r="B478">
        <v>8</v>
      </c>
      <c r="C478">
        <v>0.66400000000000003</v>
      </c>
      <c r="E478">
        <f t="shared" si="20"/>
        <v>2018.625</v>
      </c>
      <c r="F478">
        <f t="shared" si="21"/>
        <v>1.1952</v>
      </c>
      <c r="V478" s="53"/>
    </row>
    <row r="479" spans="1:22">
      <c r="A479">
        <v>2018</v>
      </c>
      <c r="B479">
        <v>9</v>
      </c>
      <c r="C479">
        <v>0.91900000000000004</v>
      </c>
      <c r="E479">
        <f t="shared" si="20"/>
        <v>2018.7083333333333</v>
      </c>
      <c r="F479">
        <f t="shared" si="21"/>
        <v>1.6542000000000001</v>
      </c>
      <c r="V479" s="53"/>
    </row>
    <row r="480" spans="1:22">
      <c r="A480">
        <v>2018</v>
      </c>
      <c r="B480">
        <v>10</v>
      </c>
      <c r="C480">
        <v>2.4E-2</v>
      </c>
      <c r="E480">
        <f t="shared" si="20"/>
        <v>2018.7916666666665</v>
      </c>
      <c r="F480">
        <f t="shared" si="21"/>
        <v>4.3200000000000002E-2</v>
      </c>
      <c r="V480" s="53"/>
    </row>
    <row r="481" spans="1:22">
      <c r="A481">
        <v>2018</v>
      </c>
      <c r="B481">
        <v>11</v>
      </c>
      <c r="C481">
        <v>-1.224</v>
      </c>
      <c r="E481">
        <f t="shared" si="20"/>
        <v>2018.875</v>
      </c>
      <c r="F481">
        <f t="shared" si="21"/>
        <v>-2.2031999999999998</v>
      </c>
      <c r="V481" s="53"/>
    </row>
    <row r="482" spans="1:22">
      <c r="A482">
        <v>2018</v>
      </c>
      <c r="B482">
        <v>12</v>
      </c>
      <c r="C482">
        <v>0.55800000000000005</v>
      </c>
      <c r="E482">
        <f t="shared" si="20"/>
        <v>2018.9583333333333</v>
      </c>
      <c r="F482">
        <f t="shared" si="21"/>
        <v>1.0044</v>
      </c>
      <c r="V482" s="53"/>
    </row>
    <row r="483" spans="1:22">
      <c r="A483">
        <v>2019</v>
      </c>
      <c r="B483">
        <v>1</v>
      </c>
      <c r="C483">
        <v>0.47899999999999998</v>
      </c>
      <c r="E483">
        <f t="shared" si="20"/>
        <v>2019.0416666666665</v>
      </c>
      <c r="F483">
        <f t="shared" si="21"/>
        <v>0.86219999999999997</v>
      </c>
      <c r="V483" s="53"/>
    </row>
    <row r="484" spans="1:22">
      <c r="A484">
        <v>2019</v>
      </c>
      <c r="B484">
        <v>2</v>
      </c>
      <c r="C484">
        <v>-0.41699999999999998</v>
      </c>
      <c r="E484">
        <f t="shared" si="20"/>
        <v>2019.125</v>
      </c>
      <c r="F484">
        <f t="shared" si="21"/>
        <v>-0.75059999999999993</v>
      </c>
      <c r="V484" s="53"/>
    </row>
    <row r="485" spans="1:22">
      <c r="A485">
        <v>2019</v>
      </c>
      <c r="B485">
        <v>3</v>
      </c>
      <c r="C485">
        <v>-0.85599999999999998</v>
      </c>
      <c r="E485">
        <f t="shared" si="20"/>
        <v>2019.2083333333333</v>
      </c>
      <c r="F485">
        <f t="shared" si="21"/>
        <v>-1.5407999999999999</v>
      </c>
      <c r="V485" s="53"/>
    </row>
    <row r="486" spans="1:22">
      <c r="A486">
        <v>2019</v>
      </c>
      <c r="B486">
        <v>4</v>
      </c>
      <c r="C486">
        <v>0.60599999999999998</v>
      </c>
      <c r="E486">
        <f t="shared" si="20"/>
        <v>2019.2916666666665</v>
      </c>
      <c r="F486">
        <f t="shared" si="21"/>
        <v>1.0908</v>
      </c>
      <c r="V486" s="53"/>
    </row>
    <row r="487" spans="1:22">
      <c r="A487">
        <v>2019</v>
      </c>
      <c r="B487">
        <v>5</v>
      </c>
      <c r="C487">
        <v>-0.33400000000000002</v>
      </c>
      <c r="E487">
        <f t="shared" si="20"/>
        <v>2019.375</v>
      </c>
      <c r="F487">
        <f t="shared" si="21"/>
        <v>-0.60120000000000007</v>
      </c>
      <c r="V487" s="53"/>
    </row>
    <row r="488" spans="1:22">
      <c r="A488">
        <v>2019</v>
      </c>
      <c r="B488">
        <v>6</v>
      </c>
      <c r="C488">
        <v>-6.3E-2</v>
      </c>
      <c r="E488">
        <f t="shared" si="20"/>
        <v>2019.4583333333333</v>
      </c>
      <c r="F488">
        <f t="shared" si="21"/>
        <v>-0.11339999999999999</v>
      </c>
      <c r="V488" s="53"/>
    </row>
    <row r="489" spans="1:22">
      <c r="A489">
        <v>2019</v>
      </c>
      <c r="B489">
        <v>7</v>
      </c>
      <c r="C489">
        <v>0.69299999999999995</v>
      </c>
      <c r="E489">
        <f t="shared" si="20"/>
        <v>2019.5416666666665</v>
      </c>
      <c r="F489">
        <f t="shared" si="21"/>
        <v>1.2473999999999998</v>
      </c>
      <c r="V489" s="53"/>
    </row>
    <row r="490" spans="1:22">
      <c r="A490">
        <v>2019</v>
      </c>
      <c r="B490">
        <v>8</v>
      </c>
      <c r="C490">
        <v>0.54700000000000004</v>
      </c>
      <c r="E490">
        <f t="shared" si="20"/>
        <v>2019.625</v>
      </c>
      <c r="F490">
        <f t="shared" si="21"/>
        <v>0.98460000000000003</v>
      </c>
      <c r="V490" s="53"/>
    </row>
    <row r="491" spans="1:22">
      <c r="A491">
        <v>2019</v>
      </c>
      <c r="B491">
        <v>9</v>
      </c>
      <c r="C491">
        <v>1.32</v>
      </c>
      <c r="E491">
        <f t="shared" si="20"/>
        <v>2019.7083333333333</v>
      </c>
      <c r="F491">
        <f t="shared" si="21"/>
        <v>2.3760000000000003</v>
      </c>
      <c r="V491" s="53"/>
    </row>
    <row r="492" spans="1:22">
      <c r="A492">
        <v>2019</v>
      </c>
      <c r="B492">
        <v>10</v>
      </c>
      <c r="C492">
        <v>-0.39200000000000002</v>
      </c>
      <c r="E492">
        <f t="shared" si="20"/>
        <v>2019.7916666666665</v>
      </c>
      <c r="F492">
        <f t="shared" si="21"/>
        <v>-0.7056</v>
      </c>
      <c r="V492" s="53"/>
    </row>
    <row r="493" spans="1:22">
      <c r="A493">
        <v>2019</v>
      </c>
      <c r="B493">
        <v>11</v>
      </c>
      <c r="C493">
        <v>-4.1000000000000002E-2</v>
      </c>
      <c r="E493">
        <f t="shared" si="20"/>
        <v>2019.875</v>
      </c>
      <c r="F493">
        <f t="shared" si="21"/>
        <v>-7.3800000000000004E-2</v>
      </c>
      <c r="V493" s="53"/>
    </row>
    <row r="494" spans="1:22">
      <c r="A494">
        <v>2019</v>
      </c>
      <c r="B494">
        <v>12</v>
      </c>
      <c r="C494">
        <v>1.266</v>
      </c>
      <c r="E494">
        <f t="shared" si="20"/>
        <v>2019.9583333333333</v>
      </c>
      <c r="F494">
        <f t="shared" si="21"/>
        <v>2.2787999999999999</v>
      </c>
      <c r="V494" s="53"/>
    </row>
    <row r="495" spans="1:22">
      <c r="A495">
        <v>2020</v>
      </c>
      <c r="B495">
        <v>1</v>
      </c>
      <c r="C495">
        <v>1.155</v>
      </c>
      <c r="E495">
        <f t="shared" si="20"/>
        <v>2020.0416666666665</v>
      </c>
      <c r="F495">
        <f t="shared" si="21"/>
        <v>2.0789999999999997</v>
      </c>
      <c r="V495" s="53"/>
    </row>
    <row r="496" spans="1:22">
      <c r="A496">
        <v>2020</v>
      </c>
      <c r="B496">
        <v>2</v>
      </c>
      <c r="C496">
        <v>0.214</v>
      </c>
      <c r="E496">
        <f t="shared" si="20"/>
        <v>2020.125</v>
      </c>
      <c r="F496">
        <f t="shared" si="21"/>
        <v>0.38519999999999999</v>
      </c>
      <c r="V496" s="53"/>
    </row>
    <row r="497" spans="1:22">
      <c r="A497">
        <v>2020</v>
      </c>
      <c r="B497">
        <v>3</v>
      </c>
      <c r="C497">
        <v>1.0549999999999999</v>
      </c>
      <c r="E497">
        <f t="shared" si="20"/>
        <v>2020.2083333333333</v>
      </c>
      <c r="F497">
        <f t="shared" si="21"/>
        <v>1.8989999999999998</v>
      </c>
      <c r="V497" s="53"/>
    </row>
    <row r="498" spans="1:22">
      <c r="A498">
        <v>2020</v>
      </c>
      <c r="B498">
        <v>4</v>
      </c>
      <c r="C498">
        <v>-0.58699999999999997</v>
      </c>
      <c r="E498">
        <f t="shared" si="20"/>
        <v>2020.2916666666665</v>
      </c>
      <c r="F498">
        <f t="shared" si="21"/>
        <v>-1.0566</v>
      </c>
      <c r="V498" s="53"/>
    </row>
    <row r="499" spans="1:22">
      <c r="A499">
        <v>2020</v>
      </c>
      <c r="B499">
        <v>5</v>
      </c>
      <c r="C499">
        <v>0.33800000000000002</v>
      </c>
      <c r="E499">
        <f t="shared" si="20"/>
        <v>2020.375</v>
      </c>
      <c r="F499">
        <f t="shared" si="21"/>
        <v>0.60840000000000005</v>
      </c>
      <c r="V499" s="53"/>
    </row>
    <row r="500" spans="1:22">
      <c r="A500">
        <v>2020</v>
      </c>
      <c r="B500">
        <v>6</v>
      </c>
      <c r="C500">
        <v>0.94199999999999995</v>
      </c>
      <c r="E500">
        <f t="shared" si="20"/>
        <v>2020.4583333333333</v>
      </c>
      <c r="F500">
        <f t="shared" si="21"/>
        <v>1.6956</v>
      </c>
    </row>
    <row r="501" spans="1:22">
      <c r="A501">
        <v>2020</v>
      </c>
      <c r="B501">
        <v>7</v>
      </c>
      <c r="C501">
        <v>1.125</v>
      </c>
      <c r="E501">
        <f t="shared" si="20"/>
        <v>2020.5416666666665</v>
      </c>
      <c r="F501">
        <f t="shared" si="21"/>
        <v>2.0249999999999999</v>
      </c>
    </row>
    <row r="502" spans="1:22">
      <c r="A502">
        <v>2020</v>
      </c>
      <c r="B502">
        <v>8</v>
      </c>
      <c r="C502">
        <v>1.077</v>
      </c>
      <c r="E502">
        <f t="shared" si="20"/>
        <v>2020.625</v>
      </c>
      <c r="F502">
        <f t="shared" si="21"/>
        <v>1.9385999999999999</v>
      </c>
    </row>
    <row r="503" spans="1:22">
      <c r="A503">
        <v>2020</v>
      </c>
      <c r="B503">
        <v>9</v>
      </c>
      <c r="C503">
        <v>1.1379999999999999</v>
      </c>
      <c r="E503">
        <f t="shared" ref="E503:E542" si="22">A503+B503/12-1/24</f>
        <v>2020.7083333333333</v>
      </c>
      <c r="F503">
        <f t="shared" ref="F503:F517" si="23">C503*9/5</f>
        <v>2.0484</v>
      </c>
    </row>
    <row r="504" spans="1:22">
      <c r="A504">
        <v>2020</v>
      </c>
      <c r="B504">
        <v>10</v>
      </c>
      <c r="C504">
        <v>0.70799999999999996</v>
      </c>
      <c r="E504">
        <f t="shared" si="22"/>
        <v>2020.7916666666665</v>
      </c>
      <c r="F504">
        <f t="shared" si="23"/>
        <v>1.2744</v>
      </c>
    </row>
    <row r="505" spans="1:22">
      <c r="A505">
        <v>2020</v>
      </c>
      <c r="B505">
        <v>11</v>
      </c>
      <c r="C505">
        <v>1.7390000000000001</v>
      </c>
      <c r="E505">
        <f t="shared" si="22"/>
        <v>2020.875</v>
      </c>
      <c r="F505">
        <f t="shared" si="23"/>
        <v>3.1302000000000003</v>
      </c>
    </row>
    <row r="506" spans="1:22">
      <c r="A506">
        <v>2020</v>
      </c>
      <c r="B506">
        <v>12</v>
      </c>
      <c r="C506">
        <v>1.032</v>
      </c>
      <c r="E506">
        <f t="shared" si="22"/>
        <v>2020.9583333333333</v>
      </c>
      <c r="F506">
        <f t="shared" si="23"/>
        <v>1.8576000000000001</v>
      </c>
    </row>
    <row r="507" spans="1:22">
      <c r="A507">
        <v>2021</v>
      </c>
      <c r="B507">
        <v>1</v>
      </c>
      <c r="C507">
        <v>0.95899999999999996</v>
      </c>
      <c r="E507">
        <f t="shared" si="22"/>
        <v>2021.0416666666665</v>
      </c>
      <c r="F507">
        <f t="shared" si="23"/>
        <v>1.7262</v>
      </c>
    </row>
    <row r="508" spans="1:22">
      <c r="A508">
        <v>2021</v>
      </c>
      <c r="B508">
        <v>2</v>
      </c>
      <c r="C508">
        <v>-0.998</v>
      </c>
      <c r="E508">
        <f t="shared" si="22"/>
        <v>2021.125</v>
      </c>
      <c r="F508">
        <f t="shared" si="23"/>
        <v>-1.7963999999999998</v>
      </c>
    </row>
    <row r="509" spans="1:22">
      <c r="A509">
        <v>2021</v>
      </c>
      <c r="B509">
        <v>3</v>
      </c>
      <c r="C509">
        <v>1.2050000000000001</v>
      </c>
      <c r="E509">
        <f t="shared" si="22"/>
        <v>2021.2083333333333</v>
      </c>
      <c r="F509">
        <f t="shared" si="23"/>
        <v>2.169</v>
      </c>
    </row>
    <row r="510" spans="1:22">
      <c r="A510">
        <v>2021</v>
      </c>
      <c r="B510">
        <v>4</v>
      </c>
      <c r="C510">
        <v>0.27500000000000002</v>
      </c>
      <c r="E510">
        <f t="shared" si="22"/>
        <v>2021.2916666666665</v>
      </c>
      <c r="F510">
        <f t="shared" si="23"/>
        <v>0.495</v>
      </c>
    </row>
    <row r="511" spans="1:22">
      <c r="A511">
        <v>2021</v>
      </c>
      <c r="B511">
        <v>5</v>
      </c>
      <c r="C511">
        <v>-0.17199999999999999</v>
      </c>
      <c r="E511">
        <f t="shared" si="22"/>
        <v>2021.375</v>
      </c>
      <c r="F511">
        <f t="shared" si="23"/>
        <v>-0.30959999999999999</v>
      </c>
    </row>
    <row r="512" spans="1:22">
      <c r="A512">
        <v>2021</v>
      </c>
      <c r="B512">
        <v>6</v>
      </c>
      <c r="C512">
        <v>2.2429999999999999</v>
      </c>
      <c r="E512">
        <f t="shared" si="22"/>
        <v>2021.4583333333333</v>
      </c>
      <c r="F512">
        <f t="shared" si="23"/>
        <v>4.0373999999999999</v>
      </c>
    </row>
    <row r="513" spans="1:6">
      <c r="A513">
        <v>2021</v>
      </c>
      <c r="B513">
        <v>7</v>
      </c>
      <c r="C513">
        <v>1.1659999999999999</v>
      </c>
      <c r="E513">
        <f t="shared" si="22"/>
        <v>2021.5416666666665</v>
      </c>
      <c r="F513">
        <f t="shared" si="23"/>
        <v>2.0987999999999998</v>
      </c>
    </row>
    <row r="514" spans="1:6">
      <c r="A514">
        <v>2021</v>
      </c>
      <c r="B514">
        <v>8</v>
      </c>
      <c r="C514">
        <v>0.80400000000000005</v>
      </c>
      <c r="E514">
        <f t="shared" si="22"/>
        <v>2021.625</v>
      </c>
      <c r="F514">
        <f t="shared" si="23"/>
        <v>1.4472</v>
      </c>
    </row>
    <row r="515" spans="1:6">
      <c r="A515">
        <v>2021</v>
      </c>
      <c r="B515">
        <v>9</v>
      </c>
      <c r="C515">
        <v>1.3819999999999999</v>
      </c>
      <c r="E515">
        <f t="shared" si="22"/>
        <v>2021.7083333333333</v>
      </c>
      <c r="F515">
        <f t="shared" si="23"/>
        <v>2.4875999999999996</v>
      </c>
    </row>
    <row r="516" spans="1:6">
      <c r="A516">
        <v>2021</v>
      </c>
      <c r="B516">
        <v>10</v>
      </c>
      <c r="C516">
        <v>1.3260000000000001</v>
      </c>
      <c r="E516">
        <f t="shared" si="22"/>
        <v>2021.7916666666665</v>
      </c>
      <c r="F516">
        <f t="shared" si="23"/>
        <v>2.3868</v>
      </c>
    </row>
    <row r="517" spans="1:6">
      <c r="A517">
        <v>2021</v>
      </c>
      <c r="B517">
        <v>11</v>
      </c>
      <c r="C517">
        <v>0.95</v>
      </c>
      <c r="E517">
        <f t="shared" si="22"/>
        <v>2021.875</v>
      </c>
      <c r="F517">
        <f t="shared" si="23"/>
        <v>1.7099999999999997</v>
      </c>
    </row>
    <row r="518" spans="1:6">
      <c r="A518">
        <v>2021</v>
      </c>
      <c r="B518">
        <v>12</v>
      </c>
      <c r="C518">
        <v>2.0939999999999999</v>
      </c>
      <c r="E518">
        <f t="shared" si="22"/>
        <v>2021.9583333333333</v>
      </c>
      <c r="F518">
        <f>C518*9/5</f>
        <v>3.7692000000000001</v>
      </c>
    </row>
    <row r="519" spans="1:6">
      <c r="A519">
        <v>2022</v>
      </c>
      <c r="B519">
        <v>1</v>
      </c>
      <c r="C519">
        <v>-4.3999999999999997E-2</v>
      </c>
      <c r="E519">
        <f t="shared" si="22"/>
        <v>2022.0416666666665</v>
      </c>
      <c r="F519">
        <f t="shared" ref="F519:F542" si="24">C519*9/5</f>
        <v>-7.9199999999999993E-2</v>
      </c>
    </row>
    <row r="520" spans="1:6">
      <c r="A520">
        <v>2022</v>
      </c>
      <c r="B520">
        <v>2</v>
      </c>
      <c r="C520">
        <v>-0.16400000000000001</v>
      </c>
      <c r="E520">
        <f t="shared" si="22"/>
        <v>2022.125</v>
      </c>
      <c r="F520">
        <f t="shared" si="24"/>
        <v>-0.29520000000000002</v>
      </c>
    </row>
    <row r="521" spans="1:6">
      <c r="A521">
        <v>2022</v>
      </c>
      <c r="B521">
        <v>3</v>
      </c>
      <c r="C521">
        <v>0.57999999999999996</v>
      </c>
      <c r="E521">
        <f t="shared" si="22"/>
        <v>2022.2083333333333</v>
      </c>
      <c r="F521">
        <f t="shared" si="24"/>
        <v>1.044</v>
      </c>
    </row>
    <row r="522" spans="1:6">
      <c r="A522">
        <v>2022</v>
      </c>
      <c r="B522">
        <v>4</v>
      </c>
      <c r="C522">
        <v>-0.44</v>
      </c>
      <c r="E522">
        <f t="shared" si="22"/>
        <v>2022.2916666666665</v>
      </c>
      <c r="F522">
        <f t="shared" si="24"/>
        <v>-0.79200000000000004</v>
      </c>
    </row>
    <row r="523" spans="1:6">
      <c r="A523">
        <v>2022</v>
      </c>
      <c r="B523">
        <v>5</v>
      </c>
      <c r="C523">
        <v>0.86299999999999999</v>
      </c>
      <c r="E523">
        <f t="shared" si="22"/>
        <v>2022.375</v>
      </c>
      <c r="F523">
        <f t="shared" si="24"/>
        <v>1.5533999999999999</v>
      </c>
    </row>
    <row r="524" spans="1:6">
      <c r="A524">
        <v>2022</v>
      </c>
      <c r="B524">
        <v>6</v>
      </c>
      <c r="C524">
        <v>0.89800000000000002</v>
      </c>
      <c r="E524">
        <f t="shared" si="22"/>
        <v>2022.4583333333333</v>
      </c>
      <c r="F524">
        <f t="shared" si="24"/>
        <v>1.6164000000000001</v>
      </c>
    </row>
    <row r="525" spans="1:6">
      <c r="A525">
        <v>2022</v>
      </c>
      <c r="B525">
        <v>7</v>
      </c>
      <c r="C525">
        <v>1.2949999999999999</v>
      </c>
      <c r="E525">
        <f t="shared" si="22"/>
        <v>2022.5416666666665</v>
      </c>
      <c r="F525">
        <f t="shared" si="24"/>
        <v>2.331</v>
      </c>
    </row>
    <row r="526" spans="1:6">
      <c r="A526">
        <v>2022</v>
      </c>
      <c r="B526">
        <v>8</v>
      </c>
      <c r="C526">
        <v>1.0029999999999999</v>
      </c>
      <c r="E526">
        <f t="shared" si="22"/>
        <v>2022.625</v>
      </c>
      <c r="F526">
        <f t="shared" si="24"/>
        <v>1.8053999999999999</v>
      </c>
    </row>
    <row r="527" spans="1:6">
      <c r="A527">
        <v>2022</v>
      </c>
      <c r="B527">
        <v>9</v>
      </c>
      <c r="C527">
        <v>1.4179999999999999</v>
      </c>
      <c r="E527">
        <f t="shared" si="22"/>
        <v>2022.7083333333333</v>
      </c>
      <c r="F527">
        <f t="shared" si="24"/>
        <v>2.5523999999999996</v>
      </c>
    </row>
    <row r="528" spans="1:6">
      <c r="A528">
        <v>2022</v>
      </c>
      <c r="B528">
        <v>10</v>
      </c>
      <c r="C528">
        <v>0.66200000000000003</v>
      </c>
      <c r="E528">
        <f t="shared" si="22"/>
        <v>2022.7916666666665</v>
      </c>
      <c r="F528">
        <f t="shared" si="24"/>
        <v>1.1916</v>
      </c>
    </row>
    <row r="529" spans="1:6">
      <c r="A529">
        <v>2022</v>
      </c>
      <c r="B529">
        <v>11</v>
      </c>
      <c r="C529">
        <v>-0.66900000000000004</v>
      </c>
      <c r="E529">
        <f t="shared" si="22"/>
        <v>2022.875</v>
      </c>
      <c r="F529">
        <f t="shared" si="24"/>
        <v>-1.2042000000000002</v>
      </c>
    </row>
    <row r="530" spans="1:6">
      <c r="A530">
        <v>2022</v>
      </c>
      <c r="B530">
        <v>12</v>
      </c>
      <c r="C530">
        <v>-9.0999999999999998E-2</v>
      </c>
      <c r="E530">
        <f t="shared" si="22"/>
        <v>2022.9583333333333</v>
      </c>
      <c r="F530">
        <f t="shared" si="24"/>
        <v>-0.1638</v>
      </c>
    </row>
    <row r="531" spans="1:6">
      <c r="A531">
        <v>2023</v>
      </c>
      <c r="B531">
        <v>1</v>
      </c>
      <c r="C531">
        <v>0.70899999999999996</v>
      </c>
      <c r="E531">
        <f t="shared" si="22"/>
        <v>2023.0416666666665</v>
      </c>
      <c r="F531">
        <f t="shared" si="24"/>
        <v>1.2761999999999998</v>
      </c>
    </row>
    <row r="532" spans="1:6">
      <c r="A532">
        <v>2023</v>
      </c>
      <c r="B532">
        <v>2</v>
      </c>
      <c r="C532">
        <v>0.71599999999999997</v>
      </c>
      <c r="E532">
        <f t="shared" si="22"/>
        <v>2023.125</v>
      </c>
      <c r="F532">
        <f t="shared" si="24"/>
        <v>1.2887999999999999</v>
      </c>
    </row>
    <row r="533" spans="1:6">
      <c r="A533">
        <v>2023</v>
      </c>
      <c r="B533">
        <v>3</v>
      </c>
      <c r="C533">
        <v>-1.79</v>
      </c>
      <c r="E533">
        <f t="shared" si="22"/>
        <v>2023.2083333333333</v>
      </c>
      <c r="F533">
        <f t="shared" si="24"/>
        <v>-3.222</v>
      </c>
    </row>
    <row r="534" spans="1:6">
      <c r="A534">
        <v>2023</v>
      </c>
      <c r="B534">
        <v>4</v>
      </c>
      <c r="C534">
        <v>-0.32</v>
      </c>
      <c r="E534">
        <f t="shared" si="22"/>
        <v>2023.2916666666665</v>
      </c>
      <c r="F534">
        <f t="shared" si="24"/>
        <v>-0.57599999999999996</v>
      </c>
    </row>
    <row r="535" spans="1:6">
      <c r="A535">
        <v>2023</v>
      </c>
      <c r="B535">
        <v>5</v>
      </c>
      <c r="C535">
        <v>0.98599999999999999</v>
      </c>
      <c r="E535">
        <f t="shared" si="22"/>
        <v>2023.375</v>
      </c>
      <c r="F535">
        <f t="shared" si="24"/>
        <v>1.7748000000000002</v>
      </c>
    </row>
    <row r="536" spans="1:6">
      <c r="A536">
        <v>2023</v>
      </c>
      <c r="B536">
        <v>6</v>
      </c>
      <c r="C536">
        <v>0.308</v>
      </c>
      <c r="E536">
        <f t="shared" si="22"/>
        <v>2023.4583333333333</v>
      </c>
      <c r="F536">
        <f t="shared" si="24"/>
        <v>0.5544</v>
      </c>
    </row>
    <row r="537" spans="1:6">
      <c r="A537">
        <v>2023</v>
      </c>
      <c r="B537">
        <v>7</v>
      </c>
      <c r="C537">
        <v>0.85399999999999998</v>
      </c>
      <c r="E537">
        <f t="shared" si="22"/>
        <v>2023.5416666666665</v>
      </c>
      <c r="F537">
        <f t="shared" si="24"/>
        <v>1.5371999999999999</v>
      </c>
    </row>
    <row r="538" spans="1:6">
      <c r="A538">
        <v>2023</v>
      </c>
      <c r="B538">
        <v>8</v>
      </c>
      <c r="C538">
        <v>1.044</v>
      </c>
      <c r="E538">
        <f t="shared" si="22"/>
        <v>2023.625</v>
      </c>
      <c r="F538">
        <f t="shared" si="24"/>
        <v>1.8792000000000002</v>
      </c>
    </row>
    <row r="539" spans="1:6">
      <c r="A539">
        <v>2023</v>
      </c>
      <c r="B539">
        <v>9</v>
      </c>
      <c r="C539">
        <v>0.88500000000000001</v>
      </c>
      <c r="E539">
        <f t="shared" si="22"/>
        <v>2023.7083333333333</v>
      </c>
      <c r="F539">
        <f t="shared" si="24"/>
        <v>1.593</v>
      </c>
    </row>
    <row r="540" spans="1:6">
      <c r="A540">
        <v>2023</v>
      </c>
      <c r="B540">
        <v>10</v>
      </c>
      <c r="C540">
        <v>0.877</v>
      </c>
      <c r="E540">
        <f t="shared" si="22"/>
        <v>2023.7916666666665</v>
      </c>
      <c r="F540">
        <f t="shared" si="24"/>
        <v>1.5786</v>
      </c>
    </row>
    <row r="541" spans="1:6">
      <c r="A541">
        <v>2023</v>
      </c>
      <c r="B541">
        <v>11</v>
      </c>
      <c r="C541">
        <v>0.65900000000000003</v>
      </c>
      <c r="E541">
        <f t="shared" si="22"/>
        <v>2023.875</v>
      </c>
      <c r="F541">
        <f t="shared" si="24"/>
        <v>1.1861999999999999</v>
      </c>
    </row>
    <row r="542" spans="1:6">
      <c r="A542">
        <v>2023</v>
      </c>
      <c r="B542">
        <v>12</v>
      </c>
      <c r="C542">
        <v>2.3119999999999998</v>
      </c>
      <c r="E542">
        <f t="shared" si="22"/>
        <v>2023.9583333333333</v>
      </c>
      <c r="F542">
        <f t="shared" si="24"/>
        <v>4.1616</v>
      </c>
    </row>
    <row r="547" spans="3:3">
      <c r="C547"/>
    </row>
    <row r="548" spans="3:3">
      <c r="C548"/>
    </row>
    <row r="549" spans="3:3">
      <c r="C549"/>
    </row>
    <row r="550" spans="3:3">
      <c r="C550"/>
    </row>
    <row r="551" spans="3:3">
      <c r="C551"/>
    </row>
    <row r="552" spans="3:3">
      <c r="C552"/>
    </row>
    <row r="553" spans="3:3">
      <c r="C553"/>
    </row>
    <row r="554" spans="3:3">
      <c r="C554"/>
    </row>
    <row r="555" spans="3:3">
      <c r="C555"/>
    </row>
    <row r="556" spans="3:3">
      <c r="C556"/>
    </row>
    <row r="557" spans="3:3">
      <c r="C557"/>
    </row>
    <row r="558" spans="3:3">
      <c r="C558"/>
    </row>
    <row r="559" spans="3:3">
      <c r="C559"/>
    </row>
    <row r="560" spans="3:3">
      <c r="C560"/>
    </row>
    <row r="561" spans="3:3">
      <c r="C561"/>
    </row>
    <row r="562" spans="3:3">
      <c r="C562"/>
    </row>
    <row r="563" spans="3:3">
      <c r="C563"/>
    </row>
    <row r="564" spans="3:3">
      <c r="C564"/>
    </row>
    <row r="565" spans="3:3">
      <c r="C565"/>
    </row>
    <row r="566" spans="3:3">
      <c r="C566"/>
    </row>
    <row r="567" spans="3:3">
      <c r="C567"/>
    </row>
    <row r="568" spans="3:3">
      <c r="C568"/>
    </row>
    <row r="569" spans="3:3">
      <c r="C569"/>
    </row>
    <row r="570" spans="3:3">
      <c r="C570"/>
    </row>
    <row r="571" spans="3:3">
      <c r="C571"/>
    </row>
    <row r="572" spans="3:3">
      <c r="C572"/>
    </row>
    <row r="573" spans="3:3">
      <c r="C573"/>
    </row>
    <row r="574" spans="3:3">
      <c r="C574"/>
    </row>
    <row r="575" spans="3:3">
      <c r="C575"/>
    </row>
    <row r="576" spans="3:3">
      <c r="C576"/>
    </row>
    <row r="577" spans="3:3">
      <c r="C577"/>
    </row>
    <row r="578" spans="3:3">
      <c r="C578"/>
    </row>
    <row r="579" spans="3:3">
      <c r="C579"/>
    </row>
    <row r="580" spans="3:3">
      <c r="C580"/>
    </row>
    <row r="581" spans="3:3">
      <c r="C581"/>
    </row>
    <row r="582" spans="3:3">
      <c r="C582"/>
    </row>
    <row r="583" spans="3:3">
      <c r="C583"/>
    </row>
    <row r="584" spans="3:3">
      <c r="C584"/>
    </row>
    <row r="585" spans="3:3">
      <c r="C585"/>
    </row>
    <row r="586" spans="3:3">
      <c r="C586"/>
    </row>
    <row r="587" spans="3:3">
      <c r="C587"/>
    </row>
    <row r="588" spans="3:3">
      <c r="C588"/>
    </row>
    <row r="589" spans="3:3">
      <c r="C589"/>
    </row>
    <row r="590" spans="3:3">
      <c r="C590"/>
    </row>
    <row r="591" spans="3:3">
      <c r="C591"/>
    </row>
    <row r="592" spans="3:3">
      <c r="C592"/>
    </row>
    <row r="593" spans="3:3">
      <c r="C593"/>
    </row>
    <row r="594" spans="3:3">
      <c r="C594"/>
    </row>
    <row r="595" spans="3:3">
      <c r="C595"/>
    </row>
    <row r="596" spans="3:3">
      <c r="C596"/>
    </row>
    <row r="597" spans="3:3">
      <c r="C597"/>
    </row>
    <row r="598" spans="3:3">
      <c r="C598"/>
    </row>
    <row r="599" spans="3:3">
      <c r="C599"/>
    </row>
    <row r="600" spans="3:3">
      <c r="C600"/>
    </row>
    <row r="601" spans="3:3">
      <c r="C601"/>
    </row>
    <row r="602" spans="3:3">
      <c r="C602"/>
    </row>
    <row r="603" spans="3:3">
      <c r="C603"/>
    </row>
    <row r="604" spans="3:3">
      <c r="C604"/>
    </row>
    <row r="605" spans="3:3">
      <c r="C605"/>
    </row>
    <row r="606" spans="3:3">
      <c r="C606"/>
    </row>
    <row r="607" spans="3:3">
      <c r="C607"/>
    </row>
    <row r="608" spans="3:3">
      <c r="C608"/>
    </row>
    <row r="609" spans="3:3">
      <c r="C609"/>
    </row>
    <row r="610" spans="3:3">
      <c r="C610"/>
    </row>
    <row r="611" spans="3:3">
      <c r="C611"/>
    </row>
    <row r="612" spans="3:3">
      <c r="C612"/>
    </row>
    <row r="613" spans="3:3">
      <c r="C613"/>
    </row>
    <row r="614" spans="3:3">
      <c r="C614"/>
    </row>
    <row r="615" spans="3:3">
      <c r="C615"/>
    </row>
    <row r="616" spans="3:3">
      <c r="C616"/>
    </row>
    <row r="617" spans="3:3">
      <c r="C617"/>
    </row>
    <row r="618" spans="3:3">
      <c r="C618"/>
    </row>
    <row r="619" spans="3:3">
      <c r="C619"/>
    </row>
    <row r="620" spans="3:3">
      <c r="C620"/>
    </row>
    <row r="621" spans="3:3">
      <c r="C621"/>
    </row>
    <row r="622" spans="3:3">
      <c r="C622"/>
    </row>
    <row r="623" spans="3:3">
      <c r="C623"/>
    </row>
    <row r="624" spans="3:3">
      <c r="C624"/>
    </row>
    <row r="625" spans="3:3">
      <c r="C625"/>
    </row>
    <row r="626" spans="3:3">
      <c r="C626"/>
    </row>
    <row r="627" spans="3:3">
      <c r="C627"/>
    </row>
    <row r="628" spans="3:3">
      <c r="C628"/>
    </row>
    <row r="629" spans="3:3">
      <c r="C629"/>
    </row>
    <row r="630" spans="3:3">
      <c r="C630"/>
    </row>
    <row r="631" spans="3:3">
      <c r="C631"/>
    </row>
    <row r="632" spans="3:3">
      <c r="C632"/>
    </row>
    <row r="633" spans="3:3">
      <c r="C633"/>
    </row>
    <row r="634" spans="3:3">
      <c r="C634"/>
    </row>
    <row r="635" spans="3:3">
      <c r="C635"/>
    </row>
    <row r="636" spans="3:3">
      <c r="C636"/>
    </row>
    <row r="637" spans="3:3">
      <c r="C637"/>
    </row>
    <row r="638" spans="3:3">
      <c r="C638"/>
    </row>
    <row r="639" spans="3:3">
      <c r="C639"/>
    </row>
    <row r="640" spans="3:3">
      <c r="C640"/>
    </row>
    <row r="641" spans="3:3">
      <c r="C641"/>
    </row>
    <row r="642" spans="3:3">
      <c r="C642"/>
    </row>
    <row r="643" spans="3:3">
      <c r="C643"/>
    </row>
    <row r="644" spans="3:3">
      <c r="C644"/>
    </row>
    <row r="645" spans="3:3">
      <c r="C645"/>
    </row>
    <row r="646" spans="3:3">
      <c r="C646"/>
    </row>
    <row r="647" spans="3:3">
      <c r="C647"/>
    </row>
    <row r="648" spans="3:3">
      <c r="C648"/>
    </row>
    <row r="649" spans="3:3">
      <c r="C649"/>
    </row>
    <row r="650" spans="3:3">
      <c r="C650"/>
    </row>
    <row r="651" spans="3:3">
      <c r="C651"/>
    </row>
    <row r="652" spans="3:3">
      <c r="C652"/>
    </row>
    <row r="653" spans="3:3">
      <c r="C653"/>
    </row>
    <row r="654" spans="3:3">
      <c r="C654"/>
    </row>
    <row r="655" spans="3:3">
      <c r="C655"/>
    </row>
    <row r="656" spans="3:3">
      <c r="C656"/>
    </row>
    <row r="657" spans="3:3">
      <c r="C657"/>
    </row>
    <row r="658" spans="3:3">
      <c r="C658"/>
    </row>
    <row r="659" spans="3:3">
      <c r="C659"/>
    </row>
    <row r="660" spans="3:3">
      <c r="C660"/>
    </row>
    <row r="661" spans="3:3">
      <c r="C661"/>
    </row>
    <row r="662" spans="3:3">
      <c r="C662"/>
    </row>
    <row r="663" spans="3:3">
      <c r="C663"/>
    </row>
    <row r="664" spans="3:3">
      <c r="C664"/>
    </row>
    <row r="665" spans="3:3">
      <c r="C665"/>
    </row>
    <row r="666" spans="3:3">
      <c r="C666"/>
    </row>
    <row r="667" spans="3:3">
      <c r="C667"/>
    </row>
    <row r="668" spans="3:3">
      <c r="C668"/>
    </row>
    <row r="669" spans="3:3">
      <c r="C669"/>
    </row>
    <row r="670" spans="3:3">
      <c r="C670"/>
    </row>
    <row r="671" spans="3:3">
      <c r="C671"/>
    </row>
    <row r="672" spans="3:3">
      <c r="C672"/>
    </row>
    <row r="673" spans="3:3">
      <c r="C673"/>
    </row>
    <row r="674" spans="3:3">
      <c r="C674"/>
    </row>
    <row r="675" spans="3:3">
      <c r="C675"/>
    </row>
    <row r="676" spans="3:3">
      <c r="C676"/>
    </row>
    <row r="677" spans="3:3">
      <c r="C677"/>
    </row>
    <row r="678" spans="3:3">
      <c r="C678"/>
    </row>
    <row r="679" spans="3:3">
      <c r="C679"/>
    </row>
    <row r="680" spans="3:3">
      <c r="C680"/>
    </row>
    <row r="681" spans="3:3">
      <c r="C681"/>
    </row>
    <row r="682" spans="3:3">
      <c r="C682"/>
    </row>
    <row r="683" spans="3:3">
      <c r="C683"/>
    </row>
    <row r="684" spans="3:3">
      <c r="C684"/>
    </row>
    <row r="685" spans="3:3">
      <c r="C685"/>
    </row>
    <row r="686" spans="3:3">
      <c r="C686"/>
    </row>
    <row r="687" spans="3:3">
      <c r="C687"/>
    </row>
    <row r="688" spans="3:3">
      <c r="C688"/>
    </row>
    <row r="689" spans="3:3">
      <c r="C689"/>
    </row>
    <row r="690" spans="3:3">
      <c r="C690"/>
    </row>
    <row r="691" spans="3:3">
      <c r="C691"/>
    </row>
    <row r="692" spans="3:3">
      <c r="C692"/>
    </row>
    <row r="693" spans="3:3">
      <c r="C693"/>
    </row>
    <row r="694" spans="3:3">
      <c r="C694"/>
    </row>
    <row r="695" spans="3:3">
      <c r="C695"/>
    </row>
    <row r="696" spans="3:3">
      <c r="C696"/>
    </row>
    <row r="697" spans="3:3">
      <c r="C697"/>
    </row>
    <row r="698" spans="3:3">
      <c r="C698"/>
    </row>
    <row r="699" spans="3:3">
      <c r="C699"/>
    </row>
    <row r="700" spans="3:3">
      <c r="C700"/>
    </row>
    <row r="701" spans="3:3">
      <c r="C701"/>
    </row>
    <row r="702" spans="3:3">
      <c r="C702"/>
    </row>
    <row r="703" spans="3:3">
      <c r="C703"/>
    </row>
    <row r="704" spans="3:3">
      <c r="C704"/>
    </row>
    <row r="705" spans="3:3">
      <c r="C705"/>
    </row>
    <row r="706" spans="3:3">
      <c r="C706"/>
    </row>
    <row r="707" spans="3:3">
      <c r="C707"/>
    </row>
    <row r="708" spans="3:3">
      <c r="C708"/>
    </row>
    <row r="709" spans="3:3">
      <c r="C709"/>
    </row>
    <row r="710" spans="3:3">
      <c r="C710"/>
    </row>
    <row r="711" spans="3:3">
      <c r="C711"/>
    </row>
    <row r="712" spans="3:3">
      <c r="C712"/>
    </row>
    <row r="713" spans="3:3">
      <c r="C713"/>
    </row>
    <row r="714" spans="3:3">
      <c r="C714"/>
    </row>
    <row r="715" spans="3:3">
      <c r="C715"/>
    </row>
    <row r="716" spans="3:3">
      <c r="C716"/>
    </row>
    <row r="717" spans="3:3">
      <c r="C717"/>
    </row>
    <row r="718" spans="3:3">
      <c r="C718"/>
    </row>
    <row r="719" spans="3:3">
      <c r="C719"/>
    </row>
    <row r="720" spans="3:3">
      <c r="C720"/>
    </row>
    <row r="721" spans="3:3">
      <c r="C721"/>
    </row>
    <row r="722" spans="3:3">
      <c r="C722"/>
    </row>
    <row r="723" spans="3:3">
      <c r="C723"/>
    </row>
    <row r="724" spans="3:3">
      <c r="C724"/>
    </row>
    <row r="725" spans="3:3">
      <c r="C725"/>
    </row>
    <row r="726" spans="3:3">
      <c r="C726"/>
    </row>
    <row r="727" spans="3:3">
      <c r="C727"/>
    </row>
    <row r="728" spans="3:3">
      <c r="C728"/>
    </row>
    <row r="729" spans="3:3">
      <c r="C729"/>
    </row>
    <row r="730" spans="3:3">
      <c r="C730"/>
    </row>
    <row r="731" spans="3:3">
      <c r="C731"/>
    </row>
    <row r="732" spans="3:3">
      <c r="C732"/>
    </row>
    <row r="733" spans="3:3">
      <c r="C733"/>
    </row>
    <row r="734" spans="3:3">
      <c r="C734"/>
    </row>
    <row r="735" spans="3:3">
      <c r="C735"/>
    </row>
    <row r="736" spans="3:3">
      <c r="C736"/>
    </row>
    <row r="737" spans="3:3">
      <c r="C737"/>
    </row>
    <row r="738" spans="3:3">
      <c r="C738"/>
    </row>
    <row r="739" spans="3:3">
      <c r="C739"/>
    </row>
    <row r="740" spans="3:3">
      <c r="C740"/>
    </row>
    <row r="741" spans="3:3">
      <c r="C741"/>
    </row>
    <row r="742" spans="3:3">
      <c r="C742"/>
    </row>
    <row r="743" spans="3:3">
      <c r="C743"/>
    </row>
    <row r="744" spans="3:3">
      <c r="C744"/>
    </row>
    <row r="745" spans="3:3">
      <c r="C745"/>
    </row>
    <row r="746" spans="3:3">
      <c r="C746"/>
    </row>
    <row r="747" spans="3:3">
      <c r="C747"/>
    </row>
    <row r="748" spans="3:3">
      <c r="C748"/>
    </row>
    <row r="749" spans="3:3">
      <c r="C749"/>
    </row>
    <row r="750" spans="3:3">
      <c r="C750"/>
    </row>
    <row r="751" spans="3:3">
      <c r="C751"/>
    </row>
    <row r="752" spans="3:3">
      <c r="C752"/>
    </row>
    <row r="753" spans="3:3">
      <c r="C753"/>
    </row>
    <row r="754" spans="3:3">
      <c r="C754"/>
    </row>
    <row r="755" spans="3:3">
      <c r="C755"/>
    </row>
    <row r="756" spans="3:3">
      <c r="C756"/>
    </row>
    <row r="757" spans="3:3">
      <c r="C757"/>
    </row>
    <row r="758" spans="3:3">
      <c r="C758"/>
    </row>
    <row r="759" spans="3:3">
      <c r="C759"/>
    </row>
    <row r="760" spans="3:3">
      <c r="C760"/>
    </row>
    <row r="761" spans="3:3">
      <c r="C761"/>
    </row>
    <row r="762" spans="3:3">
      <c r="C762"/>
    </row>
    <row r="763" spans="3:3">
      <c r="C763"/>
    </row>
    <row r="764" spans="3:3">
      <c r="C764"/>
    </row>
    <row r="765" spans="3:3">
      <c r="C765"/>
    </row>
    <row r="766" spans="3:3">
      <c r="C766"/>
    </row>
    <row r="767" spans="3:3">
      <c r="C767"/>
    </row>
    <row r="768" spans="3:3">
      <c r="C768"/>
    </row>
    <row r="769" spans="3:3">
      <c r="C769"/>
    </row>
    <row r="770" spans="3:3">
      <c r="C770"/>
    </row>
    <row r="771" spans="3:3">
      <c r="C771"/>
    </row>
    <row r="772" spans="3:3">
      <c r="C772"/>
    </row>
    <row r="773" spans="3:3">
      <c r="C773"/>
    </row>
    <row r="774" spans="3:3">
      <c r="C774"/>
    </row>
    <row r="775" spans="3:3">
      <c r="C775"/>
    </row>
    <row r="776" spans="3:3">
      <c r="C776"/>
    </row>
    <row r="777" spans="3:3">
      <c r="C777"/>
    </row>
    <row r="778" spans="3:3">
      <c r="C778"/>
    </row>
    <row r="779" spans="3:3">
      <c r="C779"/>
    </row>
    <row r="780" spans="3:3">
      <c r="C780"/>
    </row>
    <row r="781" spans="3:3">
      <c r="C781"/>
    </row>
    <row r="782" spans="3:3">
      <c r="C782"/>
    </row>
    <row r="783" spans="3:3">
      <c r="C783"/>
    </row>
    <row r="784" spans="3:3">
      <c r="C784"/>
    </row>
    <row r="785" spans="3:3">
      <c r="C785"/>
    </row>
    <row r="786" spans="3:3">
      <c r="C786"/>
    </row>
    <row r="787" spans="3:3">
      <c r="C787"/>
    </row>
    <row r="788" spans="3:3">
      <c r="C788"/>
    </row>
    <row r="789" spans="3:3">
      <c r="C789"/>
    </row>
    <row r="790" spans="3:3">
      <c r="C790"/>
    </row>
    <row r="791" spans="3:3">
      <c r="C791"/>
    </row>
    <row r="792" spans="3:3">
      <c r="C792"/>
    </row>
    <row r="793" spans="3:3">
      <c r="C793"/>
    </row>
    <row r="794" spans="3:3">
      <c r="C794"/>
    </row>
    <row r="795" spans="3:3">
      <c r="C795"/>
    </row>
    <row r="796" spans="3:3">
      <c r="C796"/>
    </row>
    <row r="797" spans="3:3">
      <c r="C797"/>
    </row>
    <row r="798" spans="3:3">
      <c r="C798"/>
    </row>
    <row r="799" spans="3:3">
      <c r="C799"/>
    </row>
    <row r="800" spans="3:3">
      <c r="C800"/>
    </row>
    <row r="801" spans="3:3">
      <c r="C801"/>
    </row>
    <row r="802" spans="3:3">
      <c r="C802"/>
    </row>
    <row r="803" spans="3:3">
      <c r="C803"/>
    </row>
    <row r="804" spans="3:3">
      <c r="C804"/>
    </row>
    <row r="805" spans="3:3">
      <c r="C805"/>
    </row>
    <row r="806" spans="3:3">
      <c r="C806"/>
    </row>
    <row r="807" spans="3:3">
      <c r="C807"/>
    </row>
    <row r="808" spans="3:3">
      <c r="C808"/>
    </row>
    <row r="809" spans="3:3">
      <c r="C809"/>
    </row>
    <row r="810" spans="3:3">
      <c r="C810"/>
    </row>
    <row r="811" spans="3:3">
      <c r="C811"/>
    </row>
    <row r="812" spans="3:3">
      <c r="C812"/>
    </row>
    <row r="813" spans="3:3">
      <c r="C813"/>
    </row>
    <row r="814" spans="3:3">
      <c r="C814"/>
    </row>
    <row r="815" spans="3:3">
      <c r="C815"/>
    </row>
    <row r="816" spans="3:3">
      <c r="C816"/>
    </row>
    <row r="817" spans="3:3">
      <c r="C817"/>
    </row>
    <row r="818" spans="3:3">
      <c r="C818"/>
    </row>
    <row r="819" spans="3:3">
      <c r="C819"/>
    </row>
    <row r="820" spans="3:3">
      <c r="C820"/>
    </row>
    <row r="821" spans="3:3">
      <c r="C821"/>
    </row>
    <row r="822" spans="3:3">
      <c r="C822"/>
    </row>
    <row r="823" spans="3:3">
      <c r="C823"/>
    </row>
    <row r="824" spans="3:3">
      <c r="C824"/>
    </row>
    <row r="825" spans="3:3">
      <c r="C825"/>
    </row>
    <row r="826" spans="3:3">
      <c r="C826"/>
    </row>
    <row r="827" spans="3:3">
      <c r="C827"/>
    </row>
    <row r="828" spans="3:3">
      <c r="C828"/>
    </row>
    <row r="829" spans="3:3">
      <c r="C829"/>
    </row>
    <row r="830" spans="3:3">
      <c r="C830"/>
    </row>
    <row r="831" spans="3:3">
      <c r="C831"/>
    </row>
    <row r="832" spans="3:3">
      <c r="C832"/>
    </row>
    <row r="833" spans="3:3">
      <c r="C833"/>
    </row>
    <row r="834" spans="3:3">
      <c r="C834"/>
    </row>
    <row r="835" spans="3:3">
      <c r="C835"/>
    </row>
    <row r="836" spans="3:3">
      <c r="C836"/>
    </row>
    <row r="837" spans="3:3">
      <c r="C837"/>
    </row>
    <row r="838" spans="3:3">
      <c r="C838"/>
    </row>
    <row r="839" spans="3:3">
      <c r="C839"/>
    </row>
    <row r="840" spans="3:3">
      <c r="C840"/>
    </row>
    <row r="841" spans="3:3">
      <c r="C841"/>
    </row>
    <row r="842" spans="3:3">
      <c r="C842"/>
    </row>
    <row r="843" spans="3:3">
      <c r="C843"/>
    </row>
    <row r="844" spans="3:3">
      <c r="C844"/>
    </row>
    <row r="845" spans="3:3">
      <c r="C845"/>
    </row>
    <row r="846" spans="3:3">
      <c r="C846"/>
    </row>
    <row r="847" spans="3:3">
      <c r="C847"/>
    </row>
    <row r="848" spans="3:3">
      <c r="C848"/>
    </row>
    <row r="849" spans="3:3">
      <c r="C849"/>
    </row>
    <row r="850" spans="3:3">
      <c r="C850"/>
    </row>
    <row r="851" spans="3:3">
      <c r="C851"/>
    </row>
    <row r="852" spans="3:3">
      <c r="C852"/>
    </row>
    <row r="853" spans="3:3">
      <c r="C853"/>
    </row>
    <row r="854" spans="3:3">
      <c r="C854"/>
    </row>
    <row r="855" spans="3:3">
      <c r="C855"/>
    </row>
    <row r="856" spans="3:3">
      <c r="C856"/>
    </row>
    <row r="857" spans="3:3">
      <c r="C857"/>
    </row>
    <row r="858" spans="3:3">
      <c r="C858"/>
    </row>
    <row r="859" spans="3:3">
      <c r="C859"/>
    </row>
    <row r="860" spans="3:3">
      <c r="C860"/>
    </row>
    <row r="861" spans="3:3">
      <c r="C861"/>
    </row>
    <row r="862" spans="3:3">
      <c r="C862"/>
    </row>
    <row r="863" spans="3:3">
      <c r="C863"/>
    </row>
    <row r="864" spans="3:3">
      <c r="C864"/>
    </row>
    <row r="865" spans="3:3">
      <c r="C865"/>
    </row>
    <row r="866" spans="3:3">
      <c r="C866"/>
    </row>
    <row r="867" spans="3:3">
      <c r="C867"/>
    </row>
    <row r="868" spans="3:3">
      <c r="C868"/>
    </row>
    <row r="869" spans="3:3">
      <c r="C869"/>
    </row>
    <row r="870" spans="3:3">
      <c r="C870"/>
    </row>
    <row r="871" spans="3:3">
      <c r="C871"/>
    </row>
    <row r="872" spans="3:3">
      <c r="C872"/>
    </row>
    <row r="873" spans="3:3">
      <c r="C873"/>
    </row>
    <row r="874" spans="3:3">
      <c r="C874"/>
    </row>
    <row r="875" spans="3:3">
      <c r="C875"/>
    </row>
    <row r="876" spans="3:3">
      <c r="C876"/>
    </row>
    <row r="877" spans="3:3">
      <c r="C877"/>
    </row>
    <row r="878" spans="3:3">
      <c r="C878"/>
    </row>
    <row r="879" spans="3:3">
      <c r="C879"/>
    </row>
    <row r="880" spans="3:3">
      <c r="C880"/>
    </row>
    <row r="881" spans="3:3">
      <c r="C881"/>
    </row>
    <row r="882" spans="3:3">
      <c r="C882"/>
    </row>
    <row r="883" spans="3:3">
      <c r="C883"/>
    </row>
    <row r="884" spans="3:3">
      <c r="C884"/>
    </row>
    <row r="885" spans="3:3">
      <c r="C885"/>
    </row>
    <row r="886" spans="3:3">
      <c r="C886"/>
    </row>
    <row r="887" spans="3:3">
      <c r="C887"/>
    </row>
    <row r="888" spans="3:3">
      <c r="C888"/>
    </row>
    <row r="889" spans="3:3">
      <c r="C889"/>
    </row>
    <row r="890" spans="3:3">
      <c r="C890"/>
    </row>
    <row r="891" spans="3:3">
      <c r="C891"/>
    </row>
    <row r="892" spans="3:3">
      <c r="C892"/>
    </row>
    <row r="893" spans="3:3">
      <c r="C893"/>
    </row>
    <row r="894" spans="3:3">
      <c r="C894"/>
    </row>
    <row r="895" spans="3:3">
      <c r="C895"/>
    </row>
    <row r="896" spans="3:3">
      <c r="C896"/>
    </row>
    <row r="897" spans="3:3">
      <c r="C897"/>
    </row>
    <row r="898" spans="3:3">
      <c r="C898"/>
    </row>
    <row r="899" spans="3:3">
      <c r="C899"/>
    </row>
    <row r="900" spans="3:3">
      <c r="C900"/>
    </row>
    <row r="901" spans="3:3">
      <c r="C901"/>
    </row>
    <row r="902" spans="3:3">
      <c r="C902"/>
    </row>
    <row r="903" spans="3:3">
      <c r="C903"/>
    </row>
    <row r="904" spans="3:3">
      <c r="C904"/>
    </row>
    <row r="905" spans="3:3">
      <c r="C905"/>
    </row>
    <row r="906" spans="3:3">
      <c r="C906"/>
    </row>
    <row r="907" spans="3:3">
      <c r="C907"/>
    </row>
    <row r="908" spans="3:3">
      <c r="C908"/>
    </row>
    <row r="909" spans="3:3">
      <c r="C909"/>
    </row>
    <row r="910" spans="3:3">
      <c r="C910"/>
    </row>
    <row r="911" spans="3:3">
      <c r="C911"/>
    </row>
    <row r="912" spans="3:3">
      <c r="C912"/>
    </row>
    <row r="913" spans="3:3">
      <c r="C913"/>
    </row>
    <row r="914" spans="3:3">
      <c r="C914"/>
    </row>
    <row r="915" spans="3:3">
      <c r="C915"/>
    </row>
    <row r="916" spans="3:3">
      <c r="C916"/>
    </row>
    <row r="917" spans="3:3">
      <c r="C917"/>
    </row>
    <row r="918" spans="3:3">
      <c r="C918"/>
    </row>
    <row r="919" spans="3:3">
      <c r="C919"/>
    </row>
    <row r="920" spans="3:3">
      <c r="C920"/>
    </row>
    <row r="921" spans="3:3">
      <c r="C921"/>
    </row>
    <row r="922" spans="3:3">
      <c r="C922"/>
    </row>
    <row r="923" spans="3:3">
      <c r="C923"/>
    </row>
    <row r="924" spans="3:3">
      <c r="C924"/>
    </row>
    <row r="925" spans="3:3">
      <c r="C925"/>
    </row>
    <row r="926" spans="3:3">
      <c r="C926"/>
    </row>
    <row r="927" spans="3:3">
      <c r="C927"/>
    </row>
    <row r="928" spans="3:3">
      <c r="C928"/>
    </row>
    <row r="929" spans="3:3">
      <c r="C929"/>
    </row>
    <row r="930" spans="3:3">
      <c r="C930"/>
    </row>
    <row r="931" spans="3:3">
      <c r="C931"/>
    </row>
    <row r="932" spans="3:3">
      <c r="C932"/>
    </row>
    <row r="933" spans="3:3">
      <c r="C933"/>
    </row>
    <row r="934" spans="3:3">
      <c r="C934"/>
    </row>
    <row r="935" spans="3:3">
      <c r="C935"/>
    </row>
    <row r="936" spans="3:3">
      <c r="C936"/>
    </row>
    <row r="937" spans="3:3">
      <c r="C937"/>
    </row>
    <row r="938" spans="3:3">
      <c r="C938"/>
    </row>
    <row r="939" spans="3:3">
      <c r="C939"/>
    </row>
    <row r="940" spans="3:3">
      <c r="C940"/>
    </row>
    <row r="941" spans="3:3">
      <c r="C941"/>
    </row>
    <row r="942" spans="3:3">
      <c r="C942"/>
    </row>
    <row r="943" spans="3:3">
      <c r="C943"/>
    </row>
    <row r="944" spans="3:3">
      <c r="C944"/>
    </row>
    <row r="945" spans="3:3">
      <c r="C945"/>
    </row>
    <row r="946" spans="3:3">
      <c r="C946"/>
    </row>
    <row r="947" spans="3:3">
      <c r="C947"/>
    </row>
    <row r="948" spans="3:3">
      <c r="C948"/>
    </row>
    <row r="949" spans="3:3">
      <c r="C949"/>
    </row>
    <row r="950" spans="3:3">
      <c r="C950"/>
    </row>
    <row r="951" spans="3:3">
      <c r="C951"/>
    </row>
    <row r="952" spans="3:3">
      <c r="C952"/>
    </row>
    <row r="953" spans="3:3">
      <c r="C953"/>
    </row>
    <row r="954" spans="3:3">
      <c r="C954"/>
    </row>
    <row r="955" spans="3:3">
      <c r="C955"/>
    </row>
    <row r="956" spans="3:3">
      <c r="C956"/>
    </row>
    <row r="957" spans="3:3">
      <c r="C957"/>
    </row>
    <row r="958" spans="3:3">
      <c r="C958"/>
    </row>
    <row r="959" spans="3:3">
      <c r="C959"/>
    </row>
    <row r="960" spans="3:3">
      <c r="C960"/>
    </row>
    <row r="961" spans="3:3">
      <c r="C961"/>
    </row>
    <row r="962" spans="3:3">
      <c r="C962"/>
    </row>
    <row r="963" spans="3:3">
      <c r="C963"/>
    </row>
    <row r="964" spans="3:3">
      <c r="C964"/>
    </row>
    <row r="965" spans="3:3">
      <c r="C965"/>
    </row>
    <row r="966" spans="3:3">
      <c r="C966"/>
    </row>
    <row r="967" spans="3:3">
      <c r="C967"/>
    </row>
    <row r="968" spans="3:3">
      <c r="C968"/>
    </row>
    <row r="969" spans="3:3">
      <c r="C969"/>
    </row>
    <row r="970" spans="3:3">
      <c r="C970"/>
    </row>
    <row r="971" spans="3:3">
      <c r="C971"/>
    </row>
    <row r="972" spans="3:3">
      <c r="C972"/>
    </row>
    <row r="973" spans="3:3">
      <c r="C973"/>
    </row>
    <row r="974" spans="3:3">
      <c r="C974"/>
    </row>
    <row r="975" spans="3:3">
      <c r="C975"/>
    </row>
    <row r="976" spans="3:3">
      <c r="C976"/>
    </row>
    <row r="977" spans="3:3">
      <c r="C977"/>
    </row>
    <row r="978" spans="3:3">
      <c r="C978"/>
    </row>
    <row r="979" spans="3:3">
      <c r="C979"/>
    </row>
    <row r="980" spans="3:3">
      <c r="C980"/>
    </row>
    <row r="981" spans="3:3">
      <c r="C981"/>
    </row>
    <row r="982" spans="3:3">
      <c r="C982"/>
    </row>
    <row r="983" spans="3:3">
      <c r="C983"/>
    </row>
    <row r="984" spans="3:3">
      <c r="C984"/>
    </row>
    <row r="985" spans="3:3">
      <c r="C985"/>
    </row>
    <row r="986" spans="3:3">
      <c r="C986"/>
    </row>
    <row r="987" spans="3:3">
      <c r="C987"/>
    </row>
    <row r="988" spans="3:3">
      <c r="C988"/>
    </row>
    <row r="989" spans="3:3">
      <c r="C989"/>
    </row>
    <row r="990" spans="3:3">
      <c r="C990"/>
    </row>
    <row r="991" spans="3:3">
      <c r="C991"/>
    </row>
    <row r="992" spans="3:3">
      <c r="C992"/>
    </row>
    <row r="993" spans="3:3">
      <c r="C993"/>
    </row>
    <row r="994" spans="3:3">
      <c r="C994"/>
    </row>
    <row r="995" spans="3:3">
      <c r="C995"/>
    </row>
    <row r="996" spans="3:3">
      <c r="C996"/>
    </row>
    <row r="997" spans="3:3">
      <c r="C997"/>
    </row>
    <row r="998" spans="3:3">
      <c r="C998"/>
    </row>
    <row r="999" spans="3:3">
      <c r="C999"/>
    </row>
    <row r="1000" spans="3:3">
      <c r="C1000"/>
    </row>
    <row r="1001" spans="3:3">
      <c r="C1001"/>
    </row>
    <row r="1002" spans="3:3">
      <c r="C1002"/>
    </row>
    <row r="1003" spans="3:3">
      <c r="C1003"/>
    </row>
    <row r="1004" spans="3:3">
      <c r="C1004"/>
    </row>
    <row r="1005" spans="3:3">
      <c r="C1005"/>
    </row>
    <row r="1006" spans="3:3">
      <c r="C1006"/>
    </row>
    <row r="1007" spans="3:3">
      <c r="C1007"/>
    </row>
    <row r="1008" spans="3:3">
      <c r="C1008"/>
    </row>
    <row r="1009" spans="3:3">
      <c r="C1009"/>
    </row>
    <row r="1010" spans="3:3">
      <c r="C1010"/>
    </row>
    <row r="1011" spans="3:3">
      <c r="C1011"/>
    </row>
    <row r="1012" spans="3:3">
      <c r="C1012"/>
    </row>
    <row r="1013" spans="3:3">
      <c r="C1013"/>
    </row>
    <row r="1014" spans="3:3">
      <c r="C1014"/>
    </row>
    <row r="1015" spans="3:3">
      <c r="C1015"/>
    </row>
    <row r="1016" spans="3:3">
      <c r="C1016"/>
    </row>
    <row r="1017" spans="3:3">
      <c r="C1017"/>
    </row>
    <row r="1018" spans="3:3">
      <c r="C1018"/>
    </row>
    <row r="1019" spans="3:3">
      <c r="C1019"/>
    </row>
    <row r="1020" spans="3:3">
      <c r="C1020"/>
    </row>
    <row r="1021" spans="3:3">
      <c r="C1021"/>
    </row>
    <row r="1022" spans="3:3">
      <c r="C1022"/>
    </row>
    <row r="1023" spans="3:3">
      <c r="C1023"/>
    </row>
    <row r="1024" spans="3:3">
      <c r="C1024"/>
    </row>
    <row r="1025" spans="3:3">
      <c r="C1025"/>
    </row>
    <row r="1026" spans="3:3">
      <c r="C1026"/>
    </row>
    <row r="1027" spans="3:3">
      <c r="C1027"/>
    </row>
    <row r="1028" spans="3:3">
      <c r="C1028"/>
    </row>
    <row r="1029" spans="3:3">
      <c r="C1029"/>
    </row>
    <row r="1030" spans="3:3">
      <c r="C1030"/>
    </row>
    <row r="1031" spans="3:3">
      <c r="C1031"/>
    </row>
    <row r="1032" spans="3:3">
      <c r="C1032"/>
    </row>
    <row r="1033" spans="3:3">
      <c r="C1033"/>
    </row>
    <row r="1034" spans="3:3">
      <c r="C1034"/>
    </row>
    <row r="1035" spans="3:3">
      <c r="C1035"/>
    </row>
    <row r="1036" spans="3:3">
      <c r="C1036"/>
    </row>
    <row r="1037" spans="3:3">
      <c r="C1037"/>
    </row>
    <row r="1038" spans="3:3">
      <c r="C1038"/>
    </row>
    <row r="1039" spans="3:3">
      <c r="C1039"/>
    </row>
    <row r="1040" spans="3:3">
      <c r="C1040"/>
    </row>
    <row r="1041" spans="3:3">
      <c r="C1041"/>
    </row>
    <row r="1042" spans="3:3">
      <c r="C1042"/>
    </row>
    <row r="1043" spans="3:3">
      <c r="C1043"/>
    </row>
    <row r="1044" spans="3:3">
      <c r="C1044"/>
    </row>
    <row r="1045" spans="3:3">
      <c r="C1045"/>
    </row>
    <row r="1046" spans="3:3">
      <c r="C1046"/>
    </row>
    <row r="1047" spans="3:3">
      <c r="C1047"/>
    </row>
    <row r="1048" spans="3:3">
      <c r="C1048"/>
    </row>
    <row r="1049" spans="3:3">
      <c r="C1049"/>
    </row>
    <row r="1050" spans="3:3">
      <c r="C1050"/>
    </row>
    <row r="1051" spans="3:3">
      <c r="C1051"/>
    </row>
    <row r="1052" spans="3:3">
      <c r="C1052"/>
    </row>
    <row r="1053" spans="3:3">
      <c r="C1053"/>
    </row>
    <row r="1054" spans="3:3">
      <c r="C1054"/>
    </row>
    <row r="1055" spans="3:3">
      <c r="C1055"/>
    </row>
    <row r="1056" spans="3:3">
      <c r="C1056"/>
    </row>
    <row r="1057" spans="3:3">
      <c r="C1057"/>
    </row>
    <row r="1058" spans="3:3">
      <c r="C1058"/>
    </row>
    <row r="1059" spans="3:3">
      <c r="C1059"/>
    </row>
    <row r="1060" spans="3:3">
      <c r="C1060"/>
    </row>
    <row r="1061" spans="3:3">
      <c r="C1061"/>
    </row>
    <row r="1062" spans="3:3">
      <c r="C1062"/>
    </row>
    <row r="1063" spans="3:3">
      <c r="C1063"/>
    </row>
    <row r="1064" spans="3:3">
      <c r="C1064"/>
    </row>
    <row r="1065" spans="3:3">
      <c r="C1065"/>
    </row>
    <row r="1066" spans="3:3">
      <c r="C1066"/>
    </row>
    <row r="1067" spans="3:3">
      <c r="C1067"/>
    </row>
    <row r="1068" spans="3:3">
      <c r="C1068"/>
    </row>
    <row r="1069" spans="3:3">
      <c r="C1069"/>
    </row>
    <row r="1070" spans="3:3">
      <c r="C1070"/>
    </row>
    <row r="1071" spans="3:3">
      <c r="C1071"/>
    </row>
    <row r="1072" spans="3:3">
      <c r="C1072"/>
    </row>
    <row r="1073" spans="3:3">
      <c r="C1073"/>
    </row>
    <row r="1074" spans="3:3">
      <c r="C1074"/>
    </row>
    <row r="1075" spans="3:3">
      <c r="C1075"/>
    </row>
    <row r="1076" spans="3:3">
      <c r="C1076"/>
    </row>
    <row r="1077" spans="3:3">
      <c r="C1077"/>
    </row>
    <row r="1078" spans="3:3">
      <c r="C1078"/>
    </row>
    <row r="1079" spans="3:3">
      <c r="C1079"/>
    </row>
    <row r="1080" spans="3:3">
      <c r="C1080"/>
    </row>
    <row r="1081" spans="3:3">
      <c r="C1081"/>
    </row>
    <row r="1082" spans="3:3">
      <c r="C1082"/>
    </row>
    <row r="1083" spans="3:3">
      <c r="C1083"/>
    </row>
    <row r="1084" spans="3:3">
      <c r="C1084"/>
    </row>
    <row r="1085" spans="3:3">
      <c r="C1085"/>
    </row>
    <row r="1086" spans="3:3">
      <c r="C1086"/>
    </row>
    <row r="1087" spans="3:3">
      <c r="C1087"/>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923"/>
  <sheetViews>
    <sheetView workbookViewId="0">
      <pane ySplit="2" topLeftCell="A3" activePane="bottomLeft" state="frozen"/>
      <selection activeCell="B1" sqref="B1"/>
      <selection pane="bottomLeft" activeCell="A3" sqref="A3"/>
    </sheetView>
  </sheetViews>
  <sheetFormatPr defaultColWidth="8.85546875" defaultRowHeight="12.75"/>
  <cols>
    <col min="3" max="3" width="13.85546875" style="23" customWidth="1"/>
    <col min="4" max="4" width="3.5703125" customWidth="1"/>
    <col min="6" max="6" width="13.42578125" customWidth="1"/>
    <col min="7" max="7" width="4" customWidth="1"/>
    <col min="9" max="9" width="13" customWidth="1"/>
    <col min="10" max="10" width="4.42578125" customWidth="1"/>
    <col min="11" max="11" width="12.85546875" customWidth="1"/>
    <col min="12" max="12" width="4.5703125" customWidth="1"/>
    <col min="13" max="13" width="12.42578125" customWidth="1"/>
    <col min="17" max="17" width="12.42578125" bestFit="1" customWidth="1"/>
  </cols>
  <sheetData>
    <row r="1" spans="1:20" s="1" customFormat="1">
      <c r="A1" s="35" t="s">
        <v>117</v>
      </c>
      <c r="B1" s="9"/>
      <c r="C1" s="22"/>
      <c r="E1" s="10" t="s">
        <v>31</v>
      </c>
      <c r="F1" s="10"/>
      <c r="G1" s="10"/>
      <c r="H1" s="10"/>
      <c r="I1" s="10"/>
      <c r="J1" s="10"/>
      <c r="K1" s="10"/>
      <c r="L1" s="10"/>
      <c r="M1" s="10"/>
      <c r="N1" s="10"/>
      <c r="O1" s="10"/>
      <c r="P1" s="10"/>
      <c r="Q1" s="10"/>
      <c r="R1" s="10"/>
      <c r="S1" s="10"/>
      <c r="T1" s="10"/>
    </row>
    <row r="2" spans="1:20" s="3" customFormat="1" ht="38.25">
      <c r="A2" s="3" t="s">
        <v>0</v>
      </c>
      <c r="B2" s="3" t="s">
        <v>32</v>
      </c>
      <c r="C2" s="60" t="s">
        <v>41</v>
      </c>
      <c r="E2" s="3" t="s">
        <v>0</v>
      </c>
      <c r="F2" s="3" t="s">
        <v>42</v>
      </c>
      <c r="H2" s="3" t="s">
        <v>0</v>
      </c>
      <c r="I2" s="3" t="s">
        <v>33</v>
      </c>
      <c r="K2" s="3" t="s">
        <v>138</v>
      </c>
      <c r="M2" s="3" t="s">
        <v>34</v>
      </c>
      <c r="N2" s="3" t="s">
        <v>35</v>
      </c>
      <c r="P2"/>
      <c r="Q2"/>
      <c r="R2"/>
    </row>
    <row r="3" spans="1:20">
      <c r="A3">
        <v>1978</v>
      </c>
      <c r="B3">
        <v>12</v>
      </c>
      <c r="C3">
        <v>-0.48</v>
      </c>
      <c r="E3">
        <f t="shared" ref="E3:E5" si="0">A3+B3/12-1/24</f>
        <v>1978.9583333333333</v>
      </c>
      <c r="F3">
        <f>C3*9/5</f>
        <v>-0.8640000000000001</v>
      </c>
      <c r="H3">
        <v>1979.5</v>
      </c>
      <c r="I3">
        <f>AVERAGE(F4:F15)</f>
        <v>-0.62249999999999994</v>
      </c>
      <c r="M3" s="17">
        <f>I3+K$11</f>
        <v>0.50445454545454582</v>
      </c>
      <c r="N3">
        <v>1979</v>
      </c>
      <c r="P3" s="1" t="s">
        <v>139</v>
      </c>
      <c r="Q3" s="5"/>
      <c r="R3" s="5"/>
      <c r="S3" s="1"/>
    </row>
    <row r="4" spans="1:20">
      <c r="A4">
        <v>1979</v>
      </c>
      <c r="B4">
        <v>1</v>
      </c>
      <c r="C4">
        <v>-0.47</v>
      </c>
      <c r="E4">
        <f t="shared" si="0"/>
        <v>1979.0416666666665</v>
      </c>
      <c r="F4">
        <f t="shared" ref="F4:F5" si="1">C4*9/5</f>
        <v>-0.84599999999999986</v>
      </c>
      <c r="H4">
        <v>1980.5</v>
      </c>
      <c r="I4">
        <f>AVERAGE(F16:F27)</f>
        <v>-0.32250000000000006</v>
      </c>
      <c r="K4" t="s">
        <v>36</v>
      </c>
      <c r="M4" s="17">
        <f>I4+K$11</f>
        <v>0.80445454545454576</v>
      </c>
      <c r="N4">
        <v>1980</v>
      </c>
      <c r="P4" s="5" t="s">
        <v>74</v>
      </c>
      <c r="Q4" s="5">
        <f>LINEST(M3:M46,N3:N46,TRUE,FALSE)</f>
        <v>2.4109513742071882E-2</v>
      </c>
      <c r="R4" s="5"/>
      <c r="S4" s="5"/>
    </row>
    <row r="5" spans="1:20">
      <c r="A5">
        <v>1979</v>
      </c>
      <c r="B5">
        <v>2</v>
      </c>
      <c r="C5">
        <v>-0.43</v>
      </c>
      <c r="E5">
        <f t="shared" si="0"/>
        <v>1979.125</v>
      </c>
      <c r="F5">
        <f t="shared" si="1"/>
        <v>-0.77400000000000002</v>
      </c>
      <c r="H5">
        <v>1981.5</v>
      </c>
      <c r="I5">
        <f>AVERAGE(F28:F39)</f>
        <v>-0.44700000000000006</v>
      </c>
      <c r="K5" s="17">
        <f>AVERAGE(I3:I46)</f>
        <v>-0.12095454545454545</v>
      </c>
      <c r="M5">
        <f t="shared" ref="M5:M34" si="2">I5+K$11</f>
        <v>0.6799545454545457</v>
      </c>
      <c r="N5">
        <v>1981</v>
      </c>
      <c r="P5" s="5" t="s">
        <v>75</v>
      </c>
      <c r="Q5" s="5">
        <f>TDIST(ABS(INDEX(LINEST(M3:M46,N3:N46,TRUE,TRUE),1,1)/INDEX(LINEST(M3:M46,N3:N46,TRUE,TRUE),2,1)),INDEX(LINEST(M3:M46,N3:N46,TRUE,TRUE),4,2),2)</f>
        <v>7.147520140869867E-10</v>
      </c>
      <c r="R5" s="5"/>
      <c r="S5" s="5"/>
    </row>
    <row r="6" spans="1:20">
      <c r="A6">
        <v>1979</v>
      </c>
      <c r="B6">
        <v>3</v>
      </c>
      <c r="C6">
        <v>-0.38</v>
      </c>
      <c r="E6">
        <f t="shared" ref="E6:E69" si="3">A6+B6/12-1/24</f>
        <v>1979.2083333333333</v>
      </c>
      <c r="F6">
        <f t="shared" ref="F6:F69" si="4">C6*9/5</f>
        <v>-0.68399999999999994</v>
      </c>
      <c r="H6">
        <v>1982.5</v>
      </c>
      <c r="I6">
        <f>AVERAGE(F40:F51)</f>
        <v>-0.77999999999999992</v>
      </c>
      <c r="M6">
        <f t="shared" si="2"/>
        <v>0.34695454545454585</v>
      </c>
      <c r="N6">
        <v>1982</v>
      </c>
      <c r="P6" s="20"/>
      <c r="Q6" s="20"/>
      <c r="R6" s="5"/>
      <c r="S6" s="20"/>
    </row>
    <row r="7" spans="1:20">
      <c r="A7">
        <v>1979</v>
      </c>
      <c r="B7">
        <v>4</v>
      </c>
      <c r="C7">
        <v>-0.41</v>
      </c>
      <c r="E7">
        <f t="shared" si="3"/>
        <v>1979.2916666666665</v>
      </c>
      <c r="F7">
        <f t="shared" si="4"/>
        <v>-0.73799999999999999</v>
      </c>
      <c r="H7">
        <v>1983.5</v>
      </c>
      <c r="I7">
        <f>AVERAGE(F52:F63)</f>
        <v>-0.32249999999999995</v>
      </c>
      <c r="K7" t="s">
        <v>38</v>
      </c>
      <c r="M7">
        <f t="shared" si="2"/>
        <v>0.80445454545454576</v>
      </c>
      <c r="N7">
        <v>1983</v>
      </c>
      <c r="P7" s="1" t="s">
        <v>140</v>
      </c>
      <c r="Q7" s="5"/>
      <c r="R7" s="5"/>
      <c r="S7" s="1"/>
    </row>
    <row r="8" spans="1:20">
      <c r="A8">
        <v>1979</v>
      </c>
      <c r="B8">
        <v>5</v>
      </c>
      <c r="C8">
        <v>-0.4</v>
      </c>
      <c r="E8">
        <f t="shared" si="3"/>
        <v>1979.375</v>
      </c>
      <c r="F8">
        <f t="shared" si="4"/>
        <v>-0.72</v>
      </c>
      <c r="H8">
        <v>1984.5</v>
      </c>
      <c r="I8">
        <f>AVERAGE(F64:F75)</f>
        <v>-0.67649999999999988</v>
      </c>
      <c r="K8" s="17">
        <f>'Data for Global Temp Graph'!F25</f>
        <v>1.0060000000000002</v>
      </c>
      <c r="M8">
        <f t="shared" si="2"/>
        <v>0.45045454545454588</v>
      </c>
      <c r="N8">
        <v>1984</v>
      </c>
      <c r="P8" s="5" t="s">
        <v>74</v>
      </c>
      <c r="Q8" s="5">
        <f>LINEST(F4:F531,E4:E531,TRUE,FALSE)</f>
        <v>2.4114773530275944E-2</v>
      </c>
      <c r="R8" s="5"/>
      <c r="S8" s="5"/>
    </row>
    <row r="9" spans="1:20">
      <c r="A9">
        <v>1979</v>
      </c>
      <c r="B9">
        <v>6</v>
      </c>
      <c r="C9">
        <v>-0.4</v>
      </c>
      <c r="E9">
        <f t="shared" si="3"/>
        <v>1979.4583333333333</v>
      </c>
      <c r="F9">
        <f t="shared" si="4"/>
        <v>-0.72</v>
      </c>
      <c r="H9">
        <v>1985.5</v>
      </c>
      <c r="I9">
        <f>AVERAGE(F76:F87)</f>
        <v>-0.89999999999999991</v>
      </c>
      <c r="M9">
        <f t="shared" si="2"/>
        <v>0.22695454545454585</v>
      </c>
      <c r="N9">
        <v>1985</v>
      </c>
      <c r="P9" s="5" t="s">
        <v>75</v>
      </c>
      <c r="Q9" s="5">
        <f>TDIST(ABS(INDEX(LINEST(F4:F531,E4:E531,TRUE,TRUE),1,1)/INDEX(LINEST(F4:F531,E4:E531,TRUE,TRUE),2,1)),INDEX(LINEST(F4:F531,E4:E531,TRUE,TRUE),4,2),2)</f>
        <v>4.9746083435535757E-76</v>
      </c>
      <c r="R9" s="5"/>
      <c r="S9" s="5"/>
    </row>
    <row r="10" spans="1:20">
      <c r="A10">
        <v>1979</v>
      </c>
      <c r="B10">
        <v>7</v>
      </c>
      <c r="C10">
        <v>-0.31</v>
      </c>
      <c r="E10">
        <f t="shared" si="3"/>
        <v>1979.5416666666665</v>
      </c>
      <c r="F10">
        <f t="shared" si="4"/>
        <v>-0.55800000000000005</v>
      </c>
      <c r="H10">
        <v>1986.5</v>
      </c>
      <c r="I10">
        <f>AVERAGE(F88:F99)</f>
        <v>-0.63900000000000012</v>
      </c>
      <c r="K10" t="s">
        <v>39</v>
      </c>
      <c r="M10">
        <f t="shared" si="2"/>
        <v>0.48795454545454564</v>
      </c>
      <c r="N10">
        <v>1986</v>
      </c>
      <c r="P10" s="61"/>
      <c r="Q10" s="5"/>
      <c r="R10" s="5"/>
      <c r="S10" s="5"/>
    </row>
    <row r="11" spans="1:20">
      <c r="A11">
        <v>1979</v>
      </c>
      <c r="B11">
        <v>8</v>
      </c>
      <c r="C11">
        <v>-0.4</v>
      </c>
      <c r="E11">
        <f t="shared" si="3"/>
        <v>1979.625</v>
      </c>
      <c r="F11">
        <f t="shared" si="4"/>
        <v>-0.72</v>
      </c>
      <c r="H11">
        <v>1987.5</v>
      </c>
      <c r="I11">
        <f>AVERAGE(F100:F111)</f>
        <v>-0.1605</v>
      </c>
      <c r="K11" s="17">
        <f>K8-K5</f>
        <v>1.1269545454545458</v>
      </c>
      <c r="M11" s="17">
        <f>I11+K$11</f>
        <v>0.96645454545454579</v>
      </c>
      <c r="N11">
        <v>1987</v>
      </c>
    </row>
    <row r="12" spans="1:20">
      <c r="A12">
        <v>1979</v>
      </c>
      <c r="B12">
        <v>9</v>
      </c>
      <c r="C12">
        <v>-0.32</v>
      </c>
      <c r="E12">
        <f t="shared" si="3"/>
        <v>1979.7083333333333</v>
      </c>
      <c r="F12">
        <f t="shared" si="4"/>
        <v>-0.57599999999999996</v>
      </c>
      <c r="H12">
        <v>1988.5</v>
      </c>
      <c r="I12">
        <f>AVERAGE(F112:F123)</f>
        <v>-0.17849999999999999</v>
      </c>
      <c r="M12">
        <f t="shared" si="2"/>
        <v>0.94845454545454577</v>
      </c>
      <c r="N12">
        <v>1988</v>
      </c>
    </row>
    <row r="13" spans="1:20">
      <c r="A13">
        <v>1979</v>
      </c>
      <c r="B13">
        <v>10</v>
      </c>
      <c r="C13">
        <v>-0.17</v>
      </c>
      <c r="E13">
        <f t="shared" si="3"/>
        <v>1979.7916666666665</v>
      </c>
      <c r="F13">
        <f t="shared" si="4"/>
        <v>-0.30599999999999999</v>
      </c>
      <c r="H13">
        <v>1989.5</v>
      </c>
      <c r="I13">
        <f>AVERAGE(F124:F135)</f>
        <v>-0.62250000000000005</v>
      </c>
      <c r="M13">
        <f t="shared" si="2"/>
        <v>0.50445454545454571</v>
      </c>
      <c r="N13">
        <v>1989</v>
      </c>
    </row>
    <row r="14" spans="1:20">
      <c r="A14">
        <v>1979</v>
      </c>
      <c r="B14">
        <v>11</v>
      </c>
      <c r="C14">
        <v>-0.26</v>
      </c>
      <c r="E14">
        <f t="shared" si="3"/>
        <v>1979.875</v>
      </c>
      <c r="F14">
        <f t="shared" si="4"/>
        <v>-0.46799999999999997</v>
      </c>
      <c r="H14">
        <v>1990.5</v>
      </c>
      <c r="I14">
        <f>AVERAGE(F136:F147)</f>
        <v>-0.222</v>
      </c>
      <c r="M14">
        <f t="shared" si="2"/>
        <v>0.90495454545454579</v>
      </c>
      <c r="N14">
        <v>1990</v>
      </c>
      <c r="P14" s="20"/>
      <c r="Q14" s="20"/>
    </row>
    <row r="15" spans="1:20">
      <c r="A15">
        <v>1979</v>
      </c>
      <c r="B15">
        <v>12</v>
      </c>
      <c r="C15">
        <v>-0.2</v>
      </c>
      <c r="E15">
        <f t="shared" si="3"/>
        <v>1979.9583333333333</v>
      </c>
      <c r="F15">
        <f t="shared" si="4"/>
        <v>-0.36</v>
      </c>
      <c r="H15">
        <v>1991.5</v>
      </c>
      <c r="I15">
        <f>AVERAGE(F148:F159)</f>
        <v>-0.21150000000000002</v>
      </c>
      <c r="M15">
        <f t="shared" si="2"/>
        <v>0.91545454545454574</v>
      </c>
      <c r="N15">
        <v>1991</v>
      </c>
    </row>
    <row r="16" spans="1:20">
      <c r="A16">
        <v>1980</v>
      </c>
      <c r="B16">
        <v>1</v>
      </c>
      <c r="C16">
        <v>-0.23</v>
      </c>
      <c r="E16">
        <f t="shared" si="3"/>
        <v>1980.0416666666665</v>
      </c>
      <c r="F16">
        <f t="shared" si="4"/>
        <v>-0.41400000000000003</v>
      </c>
      <c r="H16">
        <v>1992.5</v>
      </c>
      <c r="I16">
        <f>AVERAGE(F160:F171)</f>
        <v>-0.75150000000000006</v>
      </c>
      <c r="M16">
        <f t="shared" si="2"/>
        <v>0.37545454545454571</v>
      </c>
      <c r="N16">
        <v>1992</v>
      </c>
    </row>
    <row r="17" spans="1:20">
      <c r="A17">
        <v>1980</v>
      </c>
      <c r="B17">
        <v>2</v>
      </c>
      <c r="C17">
        <v>-0.1</v>
      </c>
      <c r="E17">
        <f t="shared" si="3"/>
        <v>1980.125</v>
      </c>
      <c r="F17">
        <f t="shared" si="4"/>
        <v>-0.18</v>
      </c>
      <c r="H17">
        <v>1993.5</v>
      </c>
      <c r="I17">
        <f>AVERAGE(F172:F183)</f>
        <v>-0.61350000000000005</v>
      </c>
      <c r="M17">
        <f>I17+K$11</f>
        <v>0.51345454545454572</v>
      </c>
      <c r="N17">
        <v>1993</v>
      </c>
    </row>
    <row r="18" spans="1:20">
      <c r="A18">
        <v>1980</v>
      </c>
      <c r="B18">
        <v>3</v>
      </c>
      <c r="C18">
        <v>-0.16</v>
      </c>
      <c r="E18">
        <f t="shared" si="3"/>
        <v>1980.2083333333333</v>
      </c>
      <c r="F18">
        <f t="shared" si="4"/>
        <v>-0.28799999999999998</v>
      </c>
      <c r="H18">
        <v>1994.5</v>
      </c>
      <c r="I18">
        <f>AVERAGE(F184:F195)</f>
        <v>-0.36449999999999999</v>
      </c>
      <c r="M18">
        <f t="shared" si="2"/>
        <v>0.76245454545454572</v>
      </c>
      <c r="N18">
        <v>1994</v>
      </c>
    </row>
    <row r="19" spans="1:20">
      <c r="A19">
        <v>1980</v>
      </c>
      <c r="B19">
        <v>4</v>
      </c>
      <c r="C19">
        <v>-0.09</v>
      </c>
      <c r="E19">
        <f t="shared" si="3"/>
        <v>1980.2916666666665</v>
      </c>
      <c r="F19">
        <f t="shared" si="4"/>
        <v>-0.16199999999999998</v>
      </c>
      <c r="H19">
        <v>1995.5</v>
      </c>
      <c r="I19">
        <f>AVERAGE(F196:F207)</f>
        <v>-0.1215</v>
      </c>
      <c r="M19">
        <f t="shared" si="2"/>
        <v>1.0054545454545458</v>
      </c>
      <c r="N19">
        <v>1995</v>
      </c>
    </row>
    <row r="20" spans="1:20">
      <c r="A20">
        <v>1980</v>
      </c>
      <c r="B20">
        <v>5</v>
      </c>
      <c r="C20">
        <v>-0.06</v>
      </c>
      <c r="E20">
        <f t="shared" si="3"/>
        <v>1980.375</v>
      </c>
      <c r="F20">
        <f t="shared" si="4"/>
        <v>-0.10800000000000001</v>
      </c>
      <c r="H20">
        <v>1996.5</v>
      </c>
      <c r="I20">
        <f>AVERAGE(F208:F219)</f>
        <v>-0.26399999999999996</v>
      </c>
      <c r="M20">
        <f t="shared" si="2"/>
        <v>0.86295454545454575</v>
      </c>
      <c r="N20">
        <v>1996</v>
      </c>
    </row>
    <row r="21" spans="1:20">
      <c r="A21">
        <v>1980</v>
      </c>
      <c r="B21">
        <v>6</v>
      </c>
      <c r="C21">
        <v>-0.05</v>
      </c>
      <c r="E21">
        <f t="shared" si="3"/>
        <v>1980.4583333333333</v>
      </c>
      <c r="F21">
        <f t="shared" si="4"/>
        <v>-0.09</v>
      </c>
      <c r="H21">
        <v>1997.5</v>
      </c>
      <c r="I21">
        <f>AVERAGE(F220:F231)</f>
        <v>-0.26100000000000001</v>
      </c>
      <c r="M21">
        <f t="shared" si="2"/>
        <v>0.86595454545454575</v>
      </c>
      <c r="N21">
        <v>1997</v>
      </c>
    </row>
    <row r="22" spans="1:20">
      <c r="A22">
        <v>1980</v>
      </c>
      <c r="B22">
        <v>7</v>
      </c>
      <c r="C22">
        <v>-0.17</v>
      </c>
      <c r="E22">
        <f t="shared" si="3"/>
        <v>1980.5416666666665</v>
      </c>
      <c r="F22">
        <f t="shared" si="4"/>
        <v>-0.30599999999999999</v>
      </c>
      <c r="H22">
        <v>1998.5</v>
      </c>
      <c r="I22">
        <f>AVERAGE(F232:F243)</f>
        <v>0.624</v>
      </c>
      <c r="M22">
        <f t="shared" si="2"/>
        <v>1.7509545454545457</v>
      </c>
      <c r="N22">
        <v>1998</v>
      </c>
      <c r="P22" s="21"/>
      <c r="Q22" s="21"/>
      <c r="R22" s="21"/>
      <c r="S22" s="21"/>
      <c r="T22" s="21"/>
    </row>
    <row r="23" spans="1:20">
      <c r="A23">
        <v>1980</v>
      </c>
      <c r="B23">
        <v>8</v>
      </c>
      <c r="C23">
        <v>-0.15</v>
      </c>
      <c r="E23">
        <f t="shared" si="3"/>
        <v>1980.625</v>
      </c>
      <c r="F23">
        <f t="shared" si="4"/>
        <v>-0.26999999999999996</v>
      </c>
      <c r="H23">
        <v>1999.5</v>
      </c>
      <c r="I23">
        <f>AVERAGE(F244:F255)</f>
        <v>-0.27750000000000002</v>
      </c>
      <c r="M23">
        <f t="shared" si="2"/>
        <v>0.84945454545454568</v>
      </c>
      <c r="N23">
        <v>1999</v>
      </c>
    </row>
    <row r="24" spans="1:20">
      <c r="A24">
        <v>1980</v>
      </c>
      <c r="B24">
        <v>9</v>
      </c>
      <c r="C24">
        <v>-0.18</v>
      </c>
      <c r="E24">
        <f t="shared" si="3"/>
        <v>1980.7083333333333</v>
      </c>
      <c r="F24">
        <f t="shared" si="4"/>
        <v>-0.32399999999999995</v>
      </c>
      <c r="H24">
        <v>2000.5</v>
      </c>
      <c r="I24">
        <f>AVERAGE(F256:F267)</f>
        <v>-0.28350000000000009</v>
      </c>
      <c r="M24">
        <f t="shared" si="2"/>
        <v>0.84345454545454568</v>
      </c>
      <c r="N24">
        <v>2000</v>
      </c>
    </row>
    <row r="25" spans="1:20">
      <c r="A25">
        <v>1980</v>
      </c>
      <c r="B25">
        <v>10</v>
      </c>
      <c r="C25">
        <v>-0.32</v>
      </c>
      <c r="E25">
        <f t="shared" si="3"/>
        <v>1980.7916666666665</v>
      </c>
      <c r="F25">
        <f t="shared" si="4"/>
        <v>-0.57599999999999996</v>
      </c>
      <c r="H25">
        <v>2001.5</v>
      </c>
      <c r="I25">
        <f>AVERAGE(F268:F279)</f>
        <v>-4.0499999999999994E-2</v>
      </c>
      <c r="M25">
        <f t="shared" si="2"/>
        <v>1.0864545454545458</v>
      </c>
      <c r="N25">
        <v>2001</v>
      </c>
    </row>
    <row r="26" spans="1:20">
      <c r="A26">
        <v>1980</v>
      </c>
      <c r="B26">
        <v>11</v>
      </c>
      <c r="C26">
        <v>-0.27</v>
      </c>
      <c r="E26">
        <f t="shared" si="3"/>
        <v>1980.875</v>
      </c>
      <c r="F26">
        <f t="shared" si="4"/>
        <v>-0.48600000000000004</v>
      </c>
      <c r="H26">
        <v>2002.5</v>
      </c>
      <c r="I26">
        <f>AVERAGE(F280:F291)</f>
        <v>0.14250000000000002</v>
      </c>
      <c r="M26">
        <f t="shared" si="2"/>
        <v>1.2694545454545458</v>
      </c>
      <c r="N26">
        <v>2002</v>
      </c>
    </row>
    <row r="27" spans="1:20">
      <c r="A27">
        <v>1980</v>
      </c>
      <c r="B27">
        <v>12</v>
      </c>
      <c r="C27">
        <v>-0.37</v>
      </c>
      <c r="E27">
        <f t="shared" si="3"/>
        <v>1980.9583333333333</v>
      </c>
      <c r="F27">
        <f t="shared" si="4"/>
        <v>-0.66600000000000004</v>
      </c>
      <c r="H27">
        <v>2003.5</v>
      </c>
      <c r="I27">
        <f>AVERAGE(F292:F303)</f>
        <v>9.0000000000000011E-2</v>
      </c>
      <c r="M27">
        <f t="shared" si="2"/>
        <v>1.2169545454545458</v>
      </c>
      <c r="N27">
        <v>2003</v>
      </c>
      <c r="P27" s="21"/>
      <c r="Q27" s="21"/>
      <c r="R27" s="21"/>
      <c r="S27" s="21"/>
      <c r="T27" s="21"/>
    </row>
    <row r="28" spans="1:20">
      <c r="A28">
        <v>1981</v>
      </c>
      <c r="B28">
        <v>1</v>
      </c>
      <c r="C28">
        <v>-0.23</v>
      </c>
      <c r="E28">
        <f t="shared" si="3"/>
        <v>1981.0416666666665</v>
      </c>
      <c r="F28">
        <f t="shared" si="4"/>
        <v>-0.41400000000000003</v>
      </c>
      <c r="H28">
        <v>2004.5</v>
      </c>
      <c r="I28">
        <f>AVERAGE(F304:F315)</f>
        <v>-0.10200000000000002</v>
      </c>
      <c r="M28">
        <f t="shared" si="2"/>
        <v>1.0249545454545457</v>
      </c>
      <c r="N28">
        <v>2004</v>
      </c>
    </row>
    <row r="29" spans="1:20">
      <c r="A29">
        <v>1981</v>
      </c>
      <c r="B29">
        <v>2</v>
      </c>
      <c r="C29">
        <v>-0.15</v>
      </c>
      <c r="E29">
        <f t="shared" si="3"/>
        <v>1981.125</v>
      </c>
      <c r="F29">
        <f t="shared" si="4"/>
        <v>-0.26999999999999996</v>
      </c>
      <c r="H29">
        <v>2005.5</v>
      </c>
      <c r="I29">
        <f>AVERAGE(F316:F327)</f>
        <v>0.10949999999999999</v>
      </c>
      <c r="M29">
        <f t="shared" si="2"/>
        <v>1.2364545454545457</v>
      </c>
      <c r="N29">
        <v>2005</v>
      </c>
    </row>
    <row r="30" spans="1:20">
      <c r="A30">
        <v>1981</v>
      </c>
      <c r="B30">
        <v>3</v>
      </c>
      <c r="C30">
        <v>-0.26</v>
      </c>
      <c r="E30">
        <f t="shared" si="3"/>
        <v>1981.2083333333333</v>
      </c>
      <c r="F30">
        <f t="shared" si="4"/>
        <v>-0.46799999999999997</v>
      </c>
      <c r="H30">
        <v>2006.5</v>
      </c>
      <c r="I30">
        <f>AVERAGE(F328:F339)</f>
        <v>-4.3500000000000011E-2</v>
      </c>
      <c r="M30">
        <f t="shared" si="2"/>
        <v>1.0834545454545457</v>
      </c>
      <c r="N30">
        <v>2006</v>
      </c>
    </row>
    <row r="31" spans="1:20">
      <c r="A31">
        <v>1981</v>
      </c>
      <c r="B31">
        <v>4</v>
      </c>
      <c r="C31">
        <v>-0.25</v>
      </c>
      <c r="E31">
        <f t="shared" si="3"/>
        <v>1981.2916666666665</v>
      </c>
      <c r="F31">
        <f t="shared" si="4"/>
        <v>-0.45</v>
      </c>
      <c r="H31">
        <v>2007.5</v>
      </c>
      <c r="I31">
        <f>AVERAGE(F340:F351)</f>
        <v>4.2000000000000003E-2</v>
      </c>
      <c r="M31">
        <f t="shared" si="2"/>
        <v>1.1689545454545458</v>
      </c>
      <c r="N31">
        <v>2007</v>
      </c>
    </row>
    <row r="32" spans="1:20">
      <c r="A32">
        <v>1981</v>
      </c>
      <c r="B32">
        <v>5</v>
      </c>
      <c r="C32">
        <v>-0.26</v>
      </c>
      <c r="E32">
        <f t="shared" si="3"/>
        <v>1981.375</v>
      </c>
      <c r="F32">
        <f t="shared" si="4"/>
        <v>-0.46799999999999997</v>
      </c>
      <c r="H32">
        <v>2008.5</v>
      </c>
      <c r="I32">
        <f>AVERAGE(F352:F363)</f>
        <v>-0.43049999999999994</v>
      </c>
      <c r="M32">
        <f t="shared" si="2"/>
        <v>0.69645454545454588</v>
      </c>
      <c r="N32">
        <v>2008</v>
      </c>
    </row>
    <row r="33" spans="1:14">
      <c r="A33">
        <v>1981</v>
      </c>
      <c r="B33">
        <v>6</v>
      </c>
      <c r="C33">
        <v>-0.31</v>
      </c>
      <c r="E33">
        <f t="shared" si="3"/>
        <v>1981.4583333333333</v>
      </c>
      <c r="F33">
        <f t="shared" si="4"/>
        <v>-0.55800000000000005</v>
      </c>
      <c r="H33">
        <v>2009.5</v>
      </c>
      <c r="I33">
        <f>AVERAGE(F364:F375)</f>
        <v>-7.9500000000000015E-2</v>
      </c>
      <c r="M33">
        <f t="shared" si="2"/>
        <v>1.0474545454545456</v>
      </c>
      <c r="N33">
        <v>2009</v>
      </c>
    </row>
    <row r="34" spans="1:14">
      <c r="A34">
        <v>1981</v>
      </c>
      <c r="B34">
        <v>7</v>
      </c>
      <c r="C34">
        <v>-0.21</v>
      </c>
      <c r="E34">
        <f t="shared" si="3"/>
        <v>1981.5416666666665</v>
      </c>
      <c r="F34">
        <f t="shared" si="4"/>
        <v>-0.378</v>
      </c>
      <c r="H34">
        <v>2010.5</v>
      </c>
      <c r="I34">
        <f>AVERAGE(F376:F387)</f>
        <v>0.34649999999999986</v>
      </c>
      <c r="M34">
        <f t="shared" si="2"/>
        <v>1.4734545454545456</v>
      </c>
      <c r="N34">
        <v>2010</v>
      </c>
    </row>
    <row r="35" spans="1:14">
      <c r="A35">
        <v>1981</v>
      </c>
      <c r="B35">
        <v>8</v>
      </c>
      <c r="C35">
        <v>-0.21</v>
      </c>
      <c r="E35">
        <f t="shared" si="3"/>
        <v>1981.625</v>
      </c>
      <c r="F35">
        <f t="shared" si="4"/>
        <v>-0.378</v>
      </c>
      <c r="H35">
        <v>2011.5</v>
      </c>
      <c r="I35">
        <f>AVERAGE(F388:F399)</f>
        <v>-0.2175</v>
      </c>
      <c r="M35">
        <f>I35+K$11</f>
        <v>0.90945454545454574</v>
      </c>
      <c r="N35">
        <v>2011</v>
      </c>
    </row>
    <row r="36" spans="1:14">
      <c r="A36">
        <v>1981</v>
      </c>
      <c r="B36">
        <v>9</v>
      </c>
      <c r="C36">
        <v>-0.33</v>
      </c>
      <c r="E36">
        <f t="shared" si="3"/>
        <v>1981.7083333333333</v>
      </c>
      <c r="F36">
        <f t="shared" si="4"/>
        <v>-0.59400000000000008</v>
      </c>
      <c r="H36">
        <v>2012.5</v>
      </c>
      <c r="I36">
        <f>AVERAGE(F400:F411)</f>
        <v>-0.156</v>
      </c>
      <c r="M36">
        <f t="shared" ref="M36:M37" si="5">I36+K$11</f>
        <v>0.97095454545454574</v>
      </c>
      <c r="N36">
        <v>2012</v>
      </c>
    </row>
    <row r="37" spans="1:14">
      <c r="A37">
        <v>1981</v>
      </c>
      <c r="B37">
        <v>10</v>
      </c>
      <c r="C37">
        <v>-0.35</v>
      </c>
      <c r="E37">
        <f t="shared" si="3"/>
        <v>1981.7916666666665</v>
      </c>
      <c r="F37">
        <f t="shared" si="4"/>
        <v>-0.63</v>
      </c>
      <c r="H37">
        <v>2013.5</v>
      </c>
      <c r="I37">
        <f>AVERAGE(F412:F423)</f>
        <v>2.9999999999999927E-3</v>
      </c>
      <c r="M37">
        <f t="shared" si="5"/>
        <v>1.1299545454545457</v>
      </c>
      <c r="N37">
        <v>2013</v>
      </c>
    </row>
    <row r="38" spans="1:14">
      <c r="A38">
        <v>1981</v>
      </c>
      <c r="B38">
        <v>11</v>
      </c>
      <c r="C38">
        <v>-0.28000000000000003</v>
      </c>
      <c r="E38">
        <f t="shared" si="3"/>
        <v>1981.875</v>
      </c>
      <c r="F38">
        <f t="shared" si="4"/>
        <v>-0.50400000000000011</v>
      </c>
      <c r="H38">
        <v>2014.5</v>
      </c>
      <c r="I38">
        <f>AVERAGE(F424:F435)</f>
        <v>8.2500000000000004E-2</v>
      </c>
      <c r="M38" s="38">
        <f t="shared" ref="M38:M39" si="6">I38+K$11</f>
        <v>1.2094545454545458</v>
      </c>
      <c r="N38">
        <v>2014</v>
      </c>
    </row>
    <row r="39" spans="1:14">
      <c r="A39">
        <v>1981</v>
      </c>
      <c r="B39">
        <v>12</v>
      </c>
      <c r="C39">
        <v>-0.14000000000000001</v>
      </c>
      <c r="E39">
        <f t="shared" si="3"/>
        <v>1981.9583333333333</v>
      </c>
      <c r="F39">
        <f t="shared" si="4"/>
        <v>-0.25200000000000006</v>
      </c>
      <c r="H39">
        <v>2015.5</v>
      </c>
      <c r="I39">
        <f>AVERAGE(F436:F447)</f>
        <v>0.24900000000000003</v>
      </c>
      <c r="M39" s="38">
        <f t="shared" si="6"/>
        <v>1.3759545454545459</v>
      </c>
      <c r="N39">
        <v>2015</v>
      </c>
    </row>
    <row r="40" spans="1:14">
      <c r="A40">
        <v>1982</v>
      </c>
      <c r="B40">
        <v>1</v>
      </c>
      <c r="C40">
        <v>-0.37</v>
      </c>
      <c r="E40">
        <f t="shared" si="3"/>
        <v>1982.0416666666665</v>
      </c>
      <c r="F40">
        <f t="shared" si="4"/>
        <v>-0.66600000000000004</v>
      </c>
      <c r="H40">
        <v>2016.5</v>
      </c>
      <c r="I40">
        <f>AVERAGE(F448:F459)</f>
        <v>0.70050000000000001</v>
      </c>
      <c r="M40" s="38">
        <f t="shared" ref="M40:M44" si="7">I40+K$11</f>
        <v>1.8274545454545459</v>
      </c>
      <c r="N40">
        <v>2016</v>
      </c>
    </row>
    <row r="41" spans="1:14">
      <c r="A41">
        <v>1982</v>
      </c>
      <c r="B41">
        <v>2</v>
      </c>
      <c r="C41">
        <v>-0.41</v>
      </c>
      <c r="E41">
        <f t="shared" si="3"/>
        <v>1982.125</v>
      </c>
      <c r="F41">
        <f t="shared" si="4"/>
        <v>-0.73799999999999999</v>
      </c>
      <c r="H41">
        <v>2017.5</v>
      </c>
      <c r="I41">
        <f>AVERAGE(F460:F471)</f>
        <v>0.48299999999999993</v>
      </c>
      <c r="M41" s="38">
        <f t="shared" si="7"/>
        <v>1.6099545454545456</v>
      </c>
      <c r="N41">
        <v>2017</v>
      </c>
    </row>
    <row r="42" spans="1:14">
      <c r="A42">
        <v>1982</v>
      </c>
      <c r="B42">
        <v>3</v>
      </c>
      <c r="C42">
        <v>-0.45</v>
      </c>
      <c r="E42">
        <f t="shared" si="3"/>
        <v>1982.2083333333333</v>
      </c>
      <c r="F42">
        <f t="shared" si="4"/>
        <v>-0.80999999999999994</v>
      </c>
      <c r="H42">
        <v>2018.5</v>
      </c>
      <c r="I42">
        <f>AVERAGE(F472:F483)</f>
        <v>0.16200000000000001</v>
      </c>
      <c r="M42" s="38">
        <f t="shared" si="7"/>
        <v>1.2889545454545457</v>
      </c>
      <c r="N42">
        <v>2018</v>
      </c>
    </row>
    <row r="43" spans="1:14">
      <c r="A43">
        <v>1982</v>
      </c>
      <c r="B43">
        <v>4</v>
      </c>
      <c r="C43">
        <v>-0.44</v>
      </c>
      <c r="E43">
        <f t="shared" si="3"/>
        <v>1982.2916666666665</v>
      </c>
      <c r="F43">
        <f t="shared" si="4"/>
        <v>-0.79200000000000004</v>
      </c>
      <c r="H43">
        <v>2019.5</v>
      </c>
      <c r="I43">
        <f>AVERAGE(F484:F495)</f>
        <v>0.54900000000000004</v>
      </c>
      <c r="M43" s="38">
        <f t="shared" si="7"/>
        <v>1.6759545454545459</v>
      </c>
      <c r="N43">
        <v>2019</v>
      </c>
    </row>
    <row r="44" spans="1:14">
      <c r="A44">
        <v>1982</v>
      </c>
      <c r="B44">
        <v>5</v>
      </c>
      <c r="C44">
        <v>-0.44</v>
      </c>
      <c r="E44">
        <f t="shared" si="3"/>
        <v>1982.375</v>
      </c>
      <c r="F44">
        <f t="shared" si="4"/>
        <v>-0.79200000000000004</v>
      </c>
      <c r="H44">
        <v>2020.5</v>
      </c>
      <c r="I44">
        <f>AVERAGE(F496:F507)</f>
        <v>0.64349999999999985</v>
      </c>
      <c r="M44" s="38">
        <f t="shared" si="7"/>
        <v>1.7704545454545455</v>
      </c>
      <c r="N44">
        <v>2020</v>
      </c>
    </row>
    <row r="45" spans="1:14">
      <c r="A45">
        <v>1982</v>
      </c>
      <c r="B45">
        <v>6</v>
      </c>
      <c r="C45">
        <v>-0.38</v>
      </c>
      <c r="E45">
        <f t="shared" si="3"/>
        <v>1982.4583333333333</v>
      </c>
      <c r="F45">
        <f t="shared" si="4"/>
        <v>-0.68399999999999994</v>
      </c>
      <c r="H45">
        <v>2021.5</v>
      </c>
      <c r="I45">
        <f>AVERAGE(F508:F519)</f>
        <v>0.249</v>
      </c>
      <c r="M45" s="38">
        <f>I45+K$11</f>
        <v>1.3759545454545457</v>
      </c>
      <c r="N45">
        <v>2021</v>
      </c>
    </row>
    <row r="46" spans="1:14">
      <c r="A46">
        <v>1982</v>
      </c>
      <c r="B46">
        <v>7</v>
      </c>
      <c r="C46">
        <v>-0.54</v>
      </c>
      <c r="E46">
        <f t="shared" si="3"/>
        <v>1982.5416666666665</v>
      </c>
      <c r="F46">
        <f t="shared" si="4"/>
        <v>-0.97200000000000009</v>
      </c>
      <c r="H46">
        <v>2022.5</v>
      </c>
      <c r="I46">
        <f>AVERAGE(F520:F531)</f>
        <v>0.3135</v>
      </c>
      <c r="M46" s="38">
        <f>I46+K$11</f>
        <v>1.4404545454545459</v>
      </c>
      <c r="N46">
        <v>2022</v>
      </c>
    </row>
    <row r="47" spans="1:14">
      <c r="A47">
        <v>1982</v>
      </c>
      <c r="B47">
        <v>8</v>
      </c>
      <c r="C47">
        <v>-0.46</v>
      </c>
      <c r="E47">
        <f t="shared" si="3"/>
        <v>1982.625</v>
      </c>
      <c r="F47">
        <f t="shared" si="4"/>
        <v>-0.82800000000000007</v>
      </c>
      <c r="M47" s="11"/>
    </row>
    <row r="48" spans="1:14">
      <c r="A48">
        <v>1982</v>
      </c>
      <c r="B48">
        <v>9</v>
      </c>
      <c r="C48">
        <v>-0.47</v>
      </c>
      <c r="E48">
        <f t="shared" si="3"/>
        <v>1982.7083333333333</v>
      </c>
      <c r="F48">
        <f t="shared" si="4"/>
        <v>-0.84599999999999986</v>
      </c>
      <c r="M48" s="11"/>
    </row>
    <row r="49" spans="1:13">
      <c r="A49">
        <v>1982</v>
      </c>
      <c r="B49">
        <v>10</v>
      </c>
      <c r="C49">
        <v>-0.55000000000000004</v>
      </c>
      <c r="E49">
        <f t="shared" si="3"/>
        <v>1982.7916666666665</v>
      </c>
      <c r="F49">
        <f t="shared" si="4"/>
        <v>-0.99</v>
      </c>
      <c r="M49" s="11"/>
    </row>
    <row r="50" spans="1:13">
      <c r="A50">
        <v>1982</v>
      </c>
      <c r="B50">
        <v>11</v>
      </c>
      <c r="C50">
        <v>-0.41</v>
      </c>
      <c r="E50">
        <f t="shared" si="3"/>
        <v>1982.875</v>
      </c>
      <c r="F50">
        <f t="shared" si="4"/>
        <v>-0.73799999999999999</v>
      </c>
      <c r="M50" s="11"/>
    </row>
    <row r="51" spans="1:13">
      <c r="A51">
        <v>1982</v>
      </c>
      <c r="B51">
        <v>12</v>
      </c>
      <c r="C51">
        <v>-0.28000000000000003</v>
      </c>
      <c r="E51">
        <f t="shared" si="3"/>
        <v>1982.9583333333333</v>
      </c>
      <c r="F51">
        <f t="shared" si="4"/>
        <v>-0.50400000000000011</v>
      </c>
      <c r="M51" s="11"/>
    </row>
    <row r="52" spans="1:13">
      <c r="A52">
        <v>1983</v>
      </c>
      <c r="B52">
        <v>1</v>
      </c>
      <c r="C52">
        <v>-0.13</v>
      </c>
      <c r="E52">
        <f t="shared" si="3"/>
        <v>1983.0416666666665</v>
      </c>
      <c r="F52">
        <f t="shared" si="4"/>
        <v>-0.23399999999999999</v>
      </c>
      <c r="M52" s="11"/>
    </row>
    <row r="53" spans="1:13">
      <c r="A53">
        <v>1983</v>
      </c>
      <c r="B53">
        <v>2</v>
      </c>
      <c r="C53">
        <v>-0.33</v>
      </c>
      <c r="E53">
        <f t="shared" si="3"/>
        <v>1983.125</v>
      </c>
      <c r="F53">
        <f t="shared" si="4"/>
        <v>-0.59400000000000008</v>
      </c>
      <c r="M53" s="11"/>
    </row>
    <row r="54" spans="1:13">
      <c r="A54">
        <v>1983</v>
      </c>
      <c r="B54">
        <v>3</v>
      </c>
      <c r="C54">
        <v>0.02</v>
      </c>
      <c r="E54">
        <f t="shared" si="3"/>
        <v>1983.2083333333333</v>
      </c>
      <c r="F54">
        <f t="shared" si="4"/>
        <v>3.5999999999999997E-2</v>
      </c>
      <c r="M54" s="11"/>
    </row>
    <row r="55" spans="1:13">
      <c r="A55">
        <v>1983</v>
      </c>
      <c r="B55">
        <v>4</v>
      </c>
      <c r="C55">
        <v>-0.04</v>
      </c>
      <c r="E55">
        <f t="shared" si="3"/>
        <v>1983.2916666666665</v>
      </c>
      <c r="F55">
        <f t="shared" si="4"/>
        <v>-7.1999999999999995E-2</v>
      </c>
      <c r="M55" s="11"/>
    </row>
    <row r="56" spans="1:13">
      <c r="A56">
        <v>1983</v>
      </c>
      <c r="B56">
        <v>5</v>
      </c>
      <c r="C56">
        <v>-0.03</v>
      </c>
      <c r="E56">
        <f t="shared" si="3"/>
        <v>1983.375</v>
      </c>
      <c r="F56">
        <f t="shared" si="4"/>
        <v>-5.4000000000000006E-2</v>
      </c>
      <c r="M56" s="11"/>
    </row>
    <row r="57" spans="1:13">
      <c r="A57">
        <v>1983</v>
      </c>
      <c r="B57">
        <v>6</v>
      </c>
      <c r="C57">
        <v>-0.32</v>
      </c>
      <c r="E57">
        <f t="shared" si="3"/>
        <v>1983.4583333333333</v>
      </c>
      <c r="F57">
        <f t="shared" si="4"/>
        <v>-0.57599999999999996</v>
      </c>
      <c r="M57" s="11"/>
    </row>
    <row r="58" spans="1:13">
      <c r="A58">
        <v>1983</v>
      </c>
      <c r="B58">
        <v>7</v>
      </c>
      <c r="C58">
        <v>-0.13</v>
      </c>
      <c r="E58">
        <f t="shared" si="3"/>
        <v>1983.5416666666665</v>
      </c>
      <c r="F58">
        <f t="shared" si="4"/>
        <v>-0.23399999999999999</v>
      </c>
      <c r="M58" s="11"/>
    </row>
    <row r="59" spans="1:13">
      <c r="A59">
        <v>1983</v>
      </c>
      <c r="B59">
        <v>8</v>
      </c>
      <c r="C59">
        <v>-0.1</v>
      </c>
      <c r="E59">
        <f t="shared" si="3"/>
        <v>1983.625</v>
      </c>
      <c r="F59">
        <f t="shared" si="4"/>
        <v>-0.18</v>
      </c>
      <c r="M59" s="11"/>
    </row>
    <row r="60" spans="1:13">
      <c r="A60">
        <v>1983</v>
      </c>
      <c r="B60">
        <v>9</v>
      </c>
      <c r="C60">
        <v>-0.18</v>
      </c>
      <c r="E60">
        <f t="shared" si="3"/>
        <v>1983.7083333333333</v>
      </c>
      <c r="F60">
        <f t="shared" si="4"/>
        <v>-0.32399999999999995</v>
      </c>
      <c r="M60" s="11"/>
    </row>
    <row r="61" spans="1:13">
      <c r="A61">
        <v>1983</v>
      </c>
      <c r="B61">
        <v>10</v>
      </c>
      <c r="C61">
        <v>-0.26</v>
      </c>
      <c r="E61">
        <f t="shared" si="3"/>
        <v>1983.7916666666665</v>
      </c>
      <c r="F61">
        <f t="shared" si="4"/>
        <v>-0.46799999999999997</v>
      </c>
      <c r="M61" s="11"/>
    </row>
    <row r="62" spans="1:13">
      <c r="A62">
        <v>1983</v>
      </c>
      <c r="B62">
        <v>11</v>
      </c>
      <c r="C62">
        <v>-0.22</v>
      </c>
      <c r="E62">
        <f t="shared" si="3"/>
        <v>1983.875</v>
      </c>
      <c r="F62">
        <f t="shared" si="4"/>
        <v>-0.39600000000000002</v>
      </c>
      <c r="M62" s="11"/>
    </row>
    <row r="63" spans="1:13">
      <c r="A63">
        <v>1983</v>
      </c>
      <c r="B63">
        <v>12</v>
      </c>
      <c r="C63">
        <v>-0.43</v>
      </c>
      <c r="E63">
        <f t="shared" si="3"/>
        <v>1983.9583333333333</v>
      </c>
      <c r="F63">
        <f t="shared" si="4"/>
        <v>-0.77400000000000002</v>
      </c>
      <c r="M63" s="11"/>
    </row>
    <row r="64" spans="1:13">
      <c r="A64">
        <v>1984</v>
      </c>
      <c r="B64">
        <v>1</v>
      </c>
      <c r="C64">
        <v>-0.51</v>
      </c>
      <c r="E64">
        <f t="shared" si="3"/>
        <v>1984.0416666666665</v>
      </c>
      <c r="F64">
        <f t="shared" si="4"/>
        <v>-0.91799999999999993</v>
      </c>
      <c r="M64" s="11"/>
    </row>
    <row r="65" spans="1:13">
      <c r="A65">
        <v>1984</v>
      </c>
      <c r="B65">
        <v>2</v>
      </c>
      <c r="C65">
        <v>-0.39</v>
      </c>
      <c r="E65">
        <f t="shared" si="3"/>
        <v>1984.125</v>
      </c>
      <c r="F65">
        <f t="shared" si="4"/>
        <v>-0.70200000000000007</v>
      </c>
      <c r="M65" s="11"/>
    </row>
    <row r="66" spans="1:13">
      <c r="A66">
        <v>1984</v>
      </c>
      <c r="B66">
        <v>3</v>
      </c>
      <c r="C66">
        <v>-0.27</v>
      </c>
      <c r="E66">
        <f t="shared" si="3"/>
        <v>1984.2083333333333</v>
      </c>
      <c r="F66">
        <f t="shared" si="4"/>
        <v>-0.48600000000000004</v>
      </c>
      <c r="M66" s="11"/>
    </row>
    <row r="67" spans="1:13">
      <c r="A67">
        <v>1984</v>
      </c>
      <c r="B67">
        <v>4</v>
      </c>
      <c r="C67">
        <v>-0.37</v>
      </c>
      <c r="E67">
        <f t="shared" si="3"/>
        <v>1984.2916666666665</v>
      </c>
      <c r="F67">
        <f t="shared" si="4"/>
        <v>-0.66600000000000004</v>
      </c>
      <c r="M67" s="11"/>
    </row>
    <row r="68" spans="1:13">
      <c r="A68">
        <v>1984</v>
      </c>
      <c r="B68">
        <v>5</v>
      </c>
      <c r="C68">
        <v>-0.24</v>
      </c>
      <c r="E68">
        <f t="shared" si="3"/>
        <v>1984.375</v>
      </c>
      <c r="F68">
        <f t="shared" si="4"/>
        <v>-0.43200000000000005</v>
      </c>
      <c r="M68" s="11"/>
    </row>
    <row r="69" spans="1:13">
      <c r="A69">
        <v>1984</v>
      </c>
      <c r="B69">
        <v>6</v>
      </c>
      <c r="C69">
        <v>-0.35</v>
      </c>
      <c r="E69">
        <f t="shared" si="3"/>
        <v>1984.4583333333333</v>
      </c>
      <c r="F69">
        <f t="shared" si="4"/>
        <v>-0.63</v>
      </c>
      <c r="M69" s="11"/>
    </row>
    <row r="70" spans="1:13">
      <c r="A70">
        <v>1984</v>
      </c>
      <c r="B70">
        <v>7</v>
      </c>
      <c r="C70">
        <v>-0.42</v>
      </c>
      <c r="E70">
        <f t="shared" ref="E70:E133" si="8">A70+B70/12-1/24</f>
        <v>1984.5416666666665</v>
      </c>
      <c r="F70">
        <f t="shared" ref="F70:F133" si="9">C70*9/5</f>
        <v>-0.75600000000000001</v>
      </c>
      <c r="M70" s="11"/>
    </row>
    <row r="71" spans="1:13">
      <c r="A71">
        <v>1984</v>
      </c>
      <c r="B71">
        <v>8</v>
      </c>
      <c r="C71">
        <v>-0.34</v>
      </c>
      <c r="E71">
        <f t="shared" si="8"/>
        <v>1984.625</v>
      </c>
      <c r="F71">
        <f t="shared" si="9"/>
        <v>-0.61199999999999999</v>
      </c>
      <c r="M71" s="11"/>
    </row>
    <row r="72" spans="1:13">
      <c r="A72">
        <v>1984</v>
      </c>
      <c r="B72">
        <v>9</v>
      </c>
      <c r="C72">
        <v>-0.67</v>
      </c>
      <c r="E72">
        <f t="shared" si="8"/>
        <v>1984.7083333333333</v>
      </c>
      <c r="F72">
        <f t="shared" si="9"/>
        <v>-1.206</v>
      </c>
      <c r="M72" s="11"/>
    </row>
    <row r="73" spans="1:13">
      <c r="A73">
        <v>1984</v>
      </c>
      <c r="B73">
        <v>10</v>
      </c>
      <c r="C73">
        <v>-0.23</v>
      </c>
      <c r="E73">
        <f t="shared" si="8"/>
        <v>1984.7916666666665</v>
      </c>
      <c r="F73">
        <f t="shared" si="9"/>
        <v>-0.41400000000000003</v>
      </c>
      <c r="M73" s="11"/>
    </row>
    <row r="74" spans="1:13">
      <c r="A74">
        <v>1984</v>
      </c>
      <c r="B74">
        <v>11</v>
      </c>
      <c r="C74">
        <v>-0.34</v>
      </c>
      <c r="E74">
        <f t="shared" si="8"/>
        <v>1984.875</v>
      </c>
      <c r="F74">
        <f t="shared" si="9"/>
        <v>-0.61199999999999999</v>
      </c>
      <c r="M74" s="11"/>
    </row>
    <row r="75" spans="1:13">
      <c r="A75">
        <v>1984</v>
      </c>
      <c r="B75">
        <v>12</v>
      </c>
      <c r="C75">
        <v>-0.38</v>
      </c>
      <c r="E75">
        <f t="shared" si="8"/>
        <v>1984.9583333333333</v>
      </c>
      <c r="F75">
        <f t="shared" si="9"/>
        <v>-0.68399999999999994</v>
      </c>
      <c r="M75" s="11"/>
    </row>
    <row r="76" spans="1:13">
      <c r="A76">
        <v>1985</v>
      </c>
      <c r="B76">
        <v>1</v>
      </c>
      <c r="C76">
        <v>-0.44</v>
      </c>
      <c r="E76">
        <f t="shared" si="8"/>
        <v>1985.0416666666665</v>
      </c>
      <c r="F76">
        <f t="shared" si="9"/>
        <v>-0.79200000000000004</v>
      </c>
      <c r="M76" s="11"/>
    </row>
    <row r="77" spans="1:13">
      <c r="A77">
        <v>1985</v>
      </c>
      <c r="B77">
        <v>2</v>
      </c>
      <c r="C77">
        <v>-0.64</v>
      </c>
      <c r="E77">
        <f t="shared" si="8"/>
        <v>1985.125</v>
      </c>
      <c r="F77">
        <f t="shared" si="9"/>
        <v>-1.1519999999999999</v>
      </c>
      <c r="M77" s="11"/>
    </row>
    <row r="78" spans="1:13">
      <c r="A78">
        <v>1985</v>
      </c>
      <c r="B78">
        <v>3</v>
      </c>
      <c r="C78">
        <v>-0.59</v>
      </c>
      <c r="E78">
        <f t="shared" si="8"/>
        <v>1985.2083333333333</v>
      </c>
      <c r="F78">
        <f t="shared" si="9"/>
        <v>-1.0619999999999998</v>
      </c>
      <c r="M78" s="11"/>
    </row>
    <row r="79" spans="1:13">
      <c r="A79">
        <v>1985</v>
      </c>
      <c r="B79">
        <v>4</v>
      </c>
      <c r="C79">
        <v>-0.44</v>
      </c>
      <c r="E79">
        <f t="shared" si="8"/>
        <v>1985.2916666666665</v>
      </c>
      <c r="F79">
        <f t="shared" si="9"/>
        <v>-0.79200000000000004</v>
      </c>
      <c r="M79" s="11"/>
    </row>
    <row r="80" spans="1:13">
      <c r="A80">
        <v>1985</v>
      </c>
      <c r="B80">
        <v>5</v>
      </c>
      <c r="C80">
        <v>-0.45</v>
      </c>
      <c r="E80">
        <f t="shared" si="8"/>
        <v>1985.375</v>
      </c>
      <c r="F80">
        <f t="shared" si="9"/>
        <v>-0.80999999999999994</v>
      </c>
      <c r="M80" s="11"/>
    </row>
    <row r="81" spans="1:13">
      <c r="A81">
        <v>1985</v>
      </c>
      <c r="B81">
        <v>6</v>
      </c>
      <c r="C81">
        <v>-0.48</v>
      </c>
      <c r="E81">
        <f t="shared" si="8"/>
        <v>1985.4583333333333</v>
      </c>
      <c r="F81">
        <f t="shared" si="9"/>
        <v>-0.8640000000000001</v>
      </c>
      <c r="M81" s="11"/>
    </row>
    <row r="82" spans="1:13">
      <c r="A82">
        <v>1985</v>
      </c>
      <c r="B82">
        <v>7</v>
      </c>
      <c r="C82">
        <v>-0.64</v>
      </c>
      <c r="E82">
        <f t="shared" si="8"/>
        <v>1985.5416666666665</v>
      </c>
      <c r="F82">
        <f t="shared" si="9"/>
        <v>-1.1519999999999999</v>
      </c>
      <c r="M82" s="11"/>
    </row>
    <row r="83" spans="1:13">
      <c r="A83">
        <v>1985</v>
      </c>
      <c r="B83">
        <v>8</v>
      </c>
      <c r="C83">
        <v>-0.39</v>
      </c>
      <c r="E83">
        <f t="shared" si="8"/>
        <v>1985.625</v>
      </c>
      <c r="F83">
        <f t="shared" si="9"/>
        <v>-0.70200000000000007</v>
      </c>
      <c r="M83" s="11"/>
    </row>
    <row r="84" spans="1:13">
      <c r="A84">
        <v>1985</v>
      </c>
      <c r="B84">
        <v>9</v>
      </c>
      <c r="C84">
        <v>-0.54</v>
      </c>
      <c r="E84">
        <f t="shared" si="8"/>
        <v>1985.7083333333333</v>
      </c>
      <c r="F84">
        <f t="shared" si="9"/>
        <v>-0.97200000000000009</v>
      </c>
      <c r="M84" s="11"/>
    </row>
    <row r="85" spans="1:13">
      <c r="A85">
        <v>1985</v>
      </c>
      <c r="B85">
        <v>10</v>
      </c>
      <c r="C85">
        <v>-0.59</v>
      </c>
      <c r="E85">
        <f t="shared" si="8"/>
        <v>1985.7916666666665</v>
      </c>
      <c r="F85">
        <f t="shared" si="9"/>
        <v>-1.0619999999999998</v>
      </c>
      <c r="M85" s="11"/>
    </row>
    <row r="86" spans="1:13">
      <c r="A86">
        <v>1985</v>
      </c>
      <c r="B86">
        <v>11</v>
      </c>
      <c r="C86">
        <v>-0.42</v>
      </c>
      <c r="E86">
        <f t="shared" si="8"/>
        <v>1985.875</v>
      </c>
      <c r="F86">
        <f t="shared" si="9"/>
        <v>-0.75600000000000001</v>
      </c>
      <c r="M86" s="11"/>
    </row>
    <row r="87" spans="1:13">
      <c r="A87">
        <v>1985</v>
      </c>
      <c r="B87">
        <v>12</v>
      </c>
      <c r="C87">
        <v>-0.38</v>
      </c>
      <c r="E87">
        <f t="shared" si="8"/>
        <v>1985.9583333333333</v>
      </c>
      <c r="F87">
        <f t="shared" si="9"/>
        <v>-0.68399999999999994</v>
      </c>
      <c r="M87" s="11"/>
    </row>
    <row r="88" spans="1:13">
      <c r="A88">
        <v>1986</v>
      </c>
      <c r="B88">
        <v>1</v>
      </c>
      <c r="C88">
        <v>-0.28999999999999998</v>
      </c>
      <c r="E88">
        <f t="shared" si="8"/>
        <v>1986.0416666666665</v>
      </c>
      <c r="F88">
        <f t="shared" si="9"/>
        <v>-0.52200000000000002</v>
      </c>
      <c r="M88" s="11"/>
    </row>
    <row r="89" spans="1:13">
      <c r="A89">
        <v>1986</v>
      </c>
      <c r="B89">
        <v>2</v>
      </c>
      <c r="C89">
        <v>-0.53</v>
      </c>
      <c r="E89">
        <f t="shared" si="8"/>
        <v>1986.125</v>
      </c>
      <c r="F89">
        <f t="shared" si="9"/>
        <v>-0.95400000000000007</v>
      </c>
      <c r="M89" s="11"/>
    </row>
    <row r="90" spans="1:13">
      <c r="A90">
        <v>1986</v>
      </c>
      <c r="B90">
        <v>3</v>
      </c>
      <c r="C90">
        <v>-0.4</v>
      </c>
      <c r="E90">
        <f t="shared" si="8"/>
        <v>1986.2083333333333</v>
      </c>
      <c r="F90">
        <f t="shared" si="9"/>
        <v>-0.72</v>
      </c>
      <c r="M90" s="11"/>
    </row>
    <row r="91" spans="1:13">
      <c r="A91">
        <v>1986</v>
      </c>
      <c r="B91">
        <v>4</v>
      </c>
      <c r="C91">
        <v>-0.28000000000000003</v>
      </c>
      <c r="E91">
        <f t="shared" si="8"/>
        <v>1986.2916666666665</v>
      </c>
      <c r="F91">
        <f t="shared" si="9"/>
        <v>-0.50400000000000011</v>
      </c>
      <c r="M91" s="11"/>
    </row>
    <row r="92" spans="1:13">
      <c r="A92">
        <v>1986</v>
      </c>
      <c r="B92">
        <v>5</v>
      </c>
      <c r="C92">
        <v>-0.25</v>
      </c>
      <c r="E92">
        <f t="shared" si="8"/>
        <v>1986.375</v>
      </c>
      <c r="F92">
        <f t="shared" si="9"/>
        <v>-0.45</v>
      </c>
      <c r="M92" s="11"/>
    </row>
    <row r="93" spans="1:13">
      <c r="A93">
        <v>1986</v>
      </c>
      <c r="B93">
        <v>6</v>
      </c>
      <c r="C93">
        <v>-0.32</v>
      </c>
      <c r="E93">
        <f t="shared" si="8"/>
        <v>1986.4583333333333</v>
      </c>
      <c r="F93">
        <f t="shared" si="9"/>
        <v>-0.57599999999999996</v>
      </c>
      <c r="M93" s="11"/>
    </row>
    <row r="94" spans="1:13">
      <c r="A94">
        <v>1986</v>
      </c>
      <c r="B94">
        <v>7</v>
      </c>
      <c r="C94">
        <v>-0.37</v>
      </c>
      <c r="E94">
        <f t="shared" si="8"/>
        <v>1986.5416666666665</v>
      </c>
      <c r="F94">
        <f t="shared" si="9"/>
        <v>-0.66600000000000004</v>
      </c>
      <c r="M94" s="11"/>
    </row>
    <row r="95" spans="1:13">
      <c r="A95">
        <v>1986</v>
      </c>
      <c r="B95">
        <v>8</v>
      </c>
      <c r="C95">
        <v>-0.38</v>
      </c>
      <c r="E95">
        <f t="shared" si="8"/>
        <v>1986.625</v>
      </c>
      <c r="F95">
        <f t="shared" si="9"/>
        <v>-0.68399999999999994</v>
      </c>
      <c r="M95" s="11"/>
    </row>
    <row r="96" spans="1:13">
      <c r="A96">
        <v>1986</v>
      </c>
      <c r="B96">
        <v>9</v>
      </c>
      <c r="C96">
        <v>-0.47</v>
      </c>
      <c r="E96">
        <f t="shared" si="8"/>
        <v>1986.7083333333333</v>
      </c>
      <c r="F96">
        <f t="shared" si="9"/>
        <v>-0.84599999999999986</v>
      </c>
      <c r="M96" s="11"/>
    </row>
    <row r="97" spans="1:13">
      <c r="A97">
        <v>1986</v>
      </c>
      <c r="B97">
        <v>10</v>
      </c>
      <c r="C97">
        <v>-0.46</v>
      </c>
      <c r="E97">
        <f t="shared" si="8"/>
        <v>1986.7916666666665</v>
      </c>
      <c r="F97">
        <f t="shared" si="9"/>
        <v>-0.82800000000000007</v>
      </c>
      <c r="M97" s="11"/>
    </row>
    <row r="98" spans="1:13">
      <c r="A98">
        <v>1986</v>
      </c>
      <c r="B98">
        <v>11</v>
      </c>
      <c r="C98">
        <v>-0.28000000000000003</v>
      </c>
      <c r="E98">
        <f t="shared" si="8"/>
        <v>1986.875</v>
      </c>
      <c r="F98">
        <f t="shared" si="9"/>
        <v>-0.50400000000000011</v>
      </c>
      <c r="M98" s="11"/>
    </row>
    <row r="99" spans="1:13">
      <c r="A99">
        <v>1986</v>
      </c>
      <c r="B99">
        <v>12</v>
      </c>
      <c r="C99">
        <v>-0.23</v>
      </c>
      <c r="E99">
        <f t="shared" si="8"/>
        <v>1986.9583333333333</v>
      </c>
      <c r="F99">
        <f t="shared" si="9"/>
        <v>-0.41400000000000003</v>
      </c>
      <c r="M99" s="11"/>
    </row>
    <row r="100" spans="1:13">
      <c r="A100">
        <v>1987</v>
      </c>
      <c r="B100">
        <v>1</v>
      </c>
      <c r="C100">
        <v>-0.06</v>
      </c>
      <c r="E100">
        <f t="shared" si="8"/>
        <v>1987.0416666666665</v>
      </c>
      <c r="F100">
        <f t="shared" si="9"/>
        <v>-0.10800000000000001</v>
      </c>
      <c r="M100" s="11"/>
    </row>
    <row r="101" spans="1:13">
      <c r="A101">
        <v>1987</v>
      </c>
      <c r="B101">
        <v>2</v>
      </c>
      <c r="C101">
        <v>-0.09</v>
      </c>
      <c r="E101">
        <f t="shared" si="8"/>
        <v>1987.125</v>
      </c>
      <c r="F101">
        <f t="shared" si="9"/>
        <v>-0.16199999999999998</v>
      </c>
      <c r="M101" s="11"/>
    </row>
    <row r="102" spans="1:13">
      <c r="A102">
        <v>1987</v>
      </c>
      <c r="B102">
        <v>3</v>
      </c>
      <c r="C102">
        <v>-0.33</v>
      </c>
      <c r="E102">
        <f t="shared" si="8"/>
        <v>1987.2083333333333</v>
      </c>
      <c r="F102">
        <f t="shared" si="9"/>
        <v>-0.59400000000000008</v>
      </c>
      <c r="M102" s="11"/>
    </row>
    <row r="103" spans="1:13">
      <c r="A103">
        <v>1987</v>
      </c>
      <c r="B103">
        <v>4</v>
      </c>
      <c r="C103">
        <v>-0.04</v>
      </c>
      <c r="E103">
        <f t="shared" si="8"/>
        <v>1987.2916666666665</v>
      </c>
      <c r="F103">
        <f t="shared" si="9"/>
        <v>-7.1999999999999995E-2</v>
      </c>
      <c r="M103" s="11"/>
    </row>
    <row r="104" spans="1:13">
      <c r="A104">
        <v>1987</v>
      </c>
      <c r="B104">
        <v>5</v>
      </c>
      <c r="C104">
        <v>-0.21</v>
      </c>
      <c r="E104">
        <f t="shared" si="8"/>
        <v>1987.375</v>
      </c>
      <c r="F104">
        <f t="shared" si="9"/>
        <v>-0.378</v>
      </c>
      <c r="M104" s="11"/>
    </row>
    <row r="105" spans="1:13">
      <c r="A105">
        <v>1987</v>
      </c>
      <c r="B105">
        <v>6</v>
      </c>
      <c r="C105">
        <v>0.04</v>
      </c>
      <c r="E105">
        <f t="shared" si="8"/>
        <v>1987.4583333333333</v>
      </c>
      <c r="F105">
        <f t="shared" si="9"/>
        <v>7.1999999999999995E-2</v>
      </c>
      <c r="M105" s="11"/>
    </row>
    <row r="106" spans="1:13">
      <c r="A106">
        <v>1987</v>
      </c>
      <c r="B106">
        <v>7</v>
      </c>
      <c r="C106">
        <v>-0.08</v>
      </c>
      <c r="E106">
        <f t="shared" si="8"/>
        <v>1987.5416666666665</v>
      </c>
      <c r="F106">
        <f t="shared" si="9"/>
        <v>-0.14399999999999999</v>
      </c>
      <c r="M106" s="11"/>
    </row>
    <row r="107" spans="1:13">
      <c r="A107">
        <v>1987</v>
      </c>
      <c r="B107">
        <v>8</v>
      </c>
      <c r="C107">
        <v>-0.18</v>
      </c>
      <c r="E107">
        <f t="shared" si="8"/>
        <v>1987.625</v>
      </c>
      <c r="F107">
        <f t="shared" si="9"/>
        <v>-0.32399999999999995</v>
      </c>
      <c r="M107" s="11"/>
    </row>
    <row r="108" spans="1:13">
      <c r="A108">
        <v>1987</v>
      </c>
      <c r="B108">
        <v>9</v>
      </c>
      <c r="C108">
        <v>-0.24</v>
      </c>
      <c r="E108">
        <f t="shared" si="8"/>
        <v>1987.7083333333333</v>
      </c>
      <c r="F108">
        <f t="shared" si="9"/>
        <v>-0.43200000000000005</v>
      </c>
      <c r="M108" s="11"/>
    </row>
    <row r="109" spans="1:13">
      <c r="A109">
        <v>1987</v>
      </c>
      <c r="B109">
        <v>10</v>
      </c>
      <c r="C109">
        <v>-0.08</v>
      </c>
      <c r="E109">
        <f t="shared" si="8"/>
        <v>1987.7916666666665</v>
      </c>
      <c r="F109">
        <f t="shared" si="9"/>
        <v>-0.14399999999999999</v>
      </c>
      <c r="M109" s="11"/>
    </row>
    <row r="110" spans="1:13">
      <c r="A110">
        <v>1987</v>
      </c>
      <c r="B110">
        <v>11</v>
      </c>
      <c r="C110">
        <v>-0.05</v>
      </c>
      <c r="E110">
        <f t="shared" si="8"/>
        <v>1987.875</v>
      </c>
      <c r="F110">
        <f t="shared" si="9"/>
        <v>-0.09</v>
      </c>
      <c r="M110" s="11"/>
    </row>
    <row r="111" spans="1:13">
      <c r="A111">
        <v>1987</v>
      </c>
      <c r="B111">
        <v>12</v>
      </c>
      <c r="C111">
        <v>0.25</v>
      </c>
      <c r="E111">
        <f t="shared" si="8"/>
        <v>1987.9583333333333</v>
      </c>
      <c r="F111">
        <f t="shared" si="9"/>
        <v>0.45</v>
      </c>
      <c r="M111" s="11"/>
    </row>
    <row r="112" spans="1:13">
      <c r="A112">
        <v>1988</v>
      </c>
      <c r="B112">
        <v>1</v>
      </c>
      <c r="C112">
        <v>0</v>
      </c>
      <c r="E112">
        <f t="shared" si="8"/>
        <v>1988.0416666666665</v>
      </c>
      <c r="F112">
        <f t="shared" si="9"/>
        <v>0</v>
      </c>
      <c r="M112" s="11"/>
    </row>
    <row r="113" spans="1:13">
      <c r="A113">
        <v>1988</v>
      </c>
      <c r="B113">
        <v>2</v>
      </c>
      <c r="C113">
        <v>-0.22</v>
      </c>
      <c r="E113">
        <f t="shared" si="8"/>
        <v>1988.125</v>
      </c>
      <c r="F113">
        <f t="shared" si="9"/>
        <v>-0.39600000000000002</v>
      </c>
      <c r="M113" s="11"/>
    </row>
    <row r="114" spans="1:13">
      <c r="A114">
        <v>1988</v>
      </c>
      <c r="B114">
        <v>3</v>
      </c>
      <c r="C114">
        <v>0.03</v>
      </c>
      <c r="E114">
        <f t="shared" si="8"/>
        <v>1988.2083333333333</v>
      </c>
      <c r="F114">
        <f t="shared" si="9"/>
        <v>5.4000000000000006E-2</v>
      </c>
      <c r="M114" s="11"/>
    </row>
    <row r="115" spans="1:13">
      <c r="A115">
        <v>1988</v>
      </c>
      <c r="B115">
        <v>4</v>
      </c>
      <c r="C115">
        <v>-0.1</v>
      </c>
      <c r="E115">
        <f t="shared" si="8"/>
        <v>1988.2916666666665</v>
      </c>
      <c r="F115">
        <f t="shared" si="9"/>
        <v>-0.18</v>
      </c>
      <c r="M115" s="11"/>
    </row>
    <row r="116" spans="1:13">
      <c r="A116">
        <v>1988</v>
      </c>
      <c r="B116">
        <v>5</v>
      </c>
      <c r="C116">
        <v>-0.04</v>
      </c>
      <c r="E116">
        <f t="shared" si="8"/>
        <v>1988.375</v>
      </c>
      <c r="F116">
        <f t="shared" si="9"/>
        <v>-7.1999999999999995E-2</v>
      </c>
      <c r="M116" s="11"/>
    </row>
    <row r="117" spans="1:13">
      <c r="A117">
        <v>1988</v>
      </c>
      <c r="B117">
        <v>6</v>
      </c>
      <c r="C117">
        <v>-0.05</v>
      </c>
      <c r="E117">
        <f t="shared" si="8"/>
        <v>1988.4583333333333</v>
      </c>
      <c r="F117">
        <f t="shared" si="9"/>
        <v>-0.09</v>
      </c>
      <c r="M117" s="11"/>
    </row>
    <row r="118" spans="1:13">
      <c r="A118">
        <v>1988</v>
      </c>
      <c r="B118">
        <v>7</v>
      </c>
      <c r="C118">
        <v>0.03</v>
      </c>
      <c r="E118">
        <f t="shared" si="8"/>
        <v>1988.5416666666665</v>
      </c>
      <c r="F118">
        <f t="shared" si="9"/>
        <v>5.4000000000000006E-2</v>
      </c>
      <c r="M118" s="11"/>
    </row>
    <row r="119" spans="1:13">
      <c r="A119">
        <v>1988</v>
      </c>
      <c r="B119">
        <v>8</v>
      </c>
      <c r="C119">
        <v>-0.06</v>
      </c>
      <c r="E119">
        <f t="shared" si="8"/>
        <v>1988.625</v>
      </c>
      <c r="F119">
        <f t="shared" si="9"/>
        <v>-0.10800000000000001</v>
      </c>
      <c r="M119" s="11"/>
    </row>
    <row r="120" spans="1:13">
      <c r="A120">
        <v>1988</v>
      </c>
      <c r="B120">
        <v>9</v>
      </c>
      <c r="C120">
        <v>0.04</v>
      </c>
      <c r="E120">
        <f t="shared" si="8"/>
        <v>1988.7083333333333</v>
      </c>
      <c r="F120">
        <f t="shared" si="9"/>
        <v>7.1999999999999995E-2</v>
      </c>
      <c r="M120" s="11"/>
    </row>
    <row r="121" spans="1:13">
      <c r="A121">
        <v>1988</v>
      </c>
      <c r="B121">
        <v>10</v>
      </c>
      <c r="C121">
        <v>-0.22</v>
      </c>
      <c r="E121">
        <f t="shared" si="8"/>
        <v>1988.7916666666665</v>
      </c>
      <c r="F121">
        <f t="shared" si="9"/>
        <v>-0.39600000000000002</v>
      </c>
      <c r="M121" s="11"/>
    </row>
    <row r="122" spans="1:13">
      <c r="A122">
        <v>1988</v>
      </c>
      <c r="B122">
        <v>11</v>
      </c>
      <c r="C122">
        <v>-0.27</v>
      </c>
      <c r="E122">
        <f t="shared" si="8"/>
        <v>1988.875</v>
      </c>
      <c r="F122">
        <f t="shared" si="9"/>
        <v>-0.48600000000000004</v>
      </c>
      <c r="M122" s="11"/>
    </row>
    <row r="123" spans="1:13">
      <c r="A123">
        <v>1988</v>
      </c>
      <c r="B123">
        <v>12</v>
      </c>
      <c r="C123">
        <v>-0.33</v>
      </c>
      <c r="E123">
        <f t="shared" si="8"/>
        <v>1988.9583333333333</v>
      </c>
      <c r="F123">
        <f t="shared" si="9"/>
        <v>-0.59400000000000008</v>
      </c>
      <c r="M123" s="11"/>
    </row>
    <row r="124" spans="1:13">
      <c r="A124">
        <v>1989</v>
      </c>
      <c r="B124">
        <v>1</v>
      </c>
      <c r="C124">
        <v>-0.54</v>
      </c>
      <c r="E124">
        <f t="shared" si="8"/>
        <v>1989.0416666666665</v>
      </c>
      <c r="F124">
        <f t="shared" si="9"/>
        <v>-0.97200000000000009</v>
      </c>
      <c r="M124" s="11"/>
    </row>
    <row r="125" spans="1:13">
      <c r="A125">
        <v>1989</v>
      </c>
      <c r="B125">
        <v>2</v>
      </c>
      <c r="C125">
        <v>-0.43</v>
      </c>
      <c r="E125">
        <f t="shared" si="8"/>
        <v>1989.125</v>
      </c>
      <c r="F125">
        <f t="shared" si="9"/>
        <v>-0.77400000000000002</v>
      </c>
      <c r="M125" s="11"/>
    </row>
    <row r="126" spans="1:13">
      <c r="A126">
        <v>1989</v>
      </c>
      <c r="B126">
        <v>3</v>
      </c>
      <c r="C126">
        <v>-0.44</v>
      </c>
      <c r="E126">
        <f t="shared" si="8"/>
        <v>1989.2083333333333</v>
      </c>
      <c r="F126">
        <f t="shared" si="9"/>
        <v>-0.79200000000000004</v>
      </c>
      <c r="M126" s="11"/>
    </row>
    <row r="127" spans="1:13">
      <c r="A127">
        <v>1989</v>
      </c>
      <c r="B127">
        <v>4</v>
      </c>
      <c r="C127">
        <v>-0.32</v>
      </c>
      <c r="E127">
        <f t="shared" si="8"/>
        <v>1989.2916666666665</v>
      </c>
      <c r="F127">
        <f t="shared" si="9"/>
        <v>-0.57599999999999996</v>
      </c>
      <c r="M127" s="11"/>
    </row>
    <row r="128" spans="1:13">
      <c r="A128">
        <v>1989</v>
      </c>
      <c r="B128">
        <v>5</v>
      </c>
      <c r="C128">
        <v>-0.43</v>
      </c>
      <c r="E128">
        <f t="shared" si="8"/>
        <v>1989.375</v>
      </c>
      <c r="F128">
        <f t="shared" si="9"/>
        <v>-0.77400000000000002</v>
      </c>
      <c r="M128" s="11"/>
    </row>
    <row r="129" spans="1:13">
      <c r="A129">
        <v>1989</v>
      </c>
      <c r="B129">
        <v>6</v>
      </c>
      <c r="C129">
        <v>-0.41</v>
      </c>
      <c r="E129">
        <f t="shared" si="8"/>
        <v>1989.4583333333333</v>
      </c>
      <c r="F129">
        <f t="shared" si="9"/>
        <v>-0.73799999999999999</v>
      </c>
      <c r="M129" s="11"/>
    </row>
    <row r="130" spans="1:13">
      <c r="A130">
        <v>1989</v>
      </c>
      <c r="B130">
        <v>7</v>
      </c>
      <c r="C130">
        <v>-0.31</v>
      </c>
      <c r="E130">
        <f t="shared" si="8"/>
        <v>1989.5416666666665</v>
      </c>
      <c r="F130">
        <f t="shared" si="9"/>
        <v>-0.55800000000000005</v>
      </c>
      <c r="M130" s="11"/>
    </row>
    <row r="131" spans="1:13">
      <c r="A131">
        <v>1989</v>
      </c>
      <c r="B131">
        <v>8</v>
      </c>
      <c r="C131">
        <v>-0.3</v>
      </c>
      <c r="E131">
        <f t="shared" si="8"/>
        <v>1989.625</v>
      </c>
      <c r="F131">
        <f t="shared" si="9"/>
        <v>-0.53999999999999992</v>
      </c>
      <c r="M131" s="11"/>
    </row>
    <row r="132" spans="1:13">
      <c r="A132">
        <v>1989</v>
      </c>
      <c r="B132">
        <v>9</v>
      </c>
      <c r="C132">
        <v>-0.21</v>
      </c>
      <c r="E132">
        <f t="shared" si="8"/>
        <v>1989.7083333333333</v>
      </c>
      <c r="F132">
        <f t="shared" si="9"/>
        <v>-0.378</v>
      </c>
      <c r="M132" s="11"/>
    </row>
    <row r="133" spans="1:13">
      <c r="A133">
        <v>1989</v>
      </c>
      <c r="B133">
        <v>10</v>
      </c>
      <c r="C133">
        <v>-0.28000000000000003</v>
      </c>
      <c r="E133">
        <f t="shared" si="8"/>
        <v>1989.7916666666665</v>
      </c>
      <c r="F133">
        <f t="shared" si="9"/>
        <v>-0.50400000000000011</v>
      </c>
      <c r="M133" s="11"/>
    </row>
    <row r="134" spans="1:13">
      <c r="A134">
        <v>1989</v>
      </c>
      <c r="B134">
        <v>11</v>
      </c>
      <c r="C134">
        <v>-0.3</v>
      </c>
      <c r="E134">
        <f t="shared" ref="E134:E197" si="10">A134+B134/12-1/24</f>
        <v>1989.875</v>
      </c>
      <c r="F134">
        <f t="shared" ref="F134:F197" si="11">C134*9/5</f>
        <v>-0.53999999999999992</v>
      </c>
      <c r="M134" s="11"/>
    </row>
    <row r="135" spans="1:13">
      <c r="A135">
        <v>1989</v>
      </c>
      <c r="B135">
        <v>12</v>
      </c>
      <c r="C135">
        <v>-0.18</v>
      </c>
      <c r="E135">
        <f t="shared" si="10"/>
        <v>1989.9583333333333</v>
      </c>
      <c r="F135">
        <f t="shared" si="11"/>
        <v>-0.32399999999999995</v>
      </c>
      <c r="M135" s="11"/>
    </row>
    <row r="136" spans="1:13">
      <c r="A136">
        <v>1990</v>
      </c>
      <c r="B136">
        <v>1</v>
      </c>
      <c r="C136">
        <v>-0.24</v>
      </c>
      <c r="E136">
        <f t="shared" si="10"/>
        <v>1990.0416666666665</v>
      </c>
      <c r="F136">
        <f t="shared" si="11"/>
        <v>-0.43200000000000005</v>
      </c>
      <c r="M136" s="11"/>
    </row>
    <row r="137" spans="1:13">
      <c r="A137">
        <v>1990</v>
      </c>
      <c r="B137">
        <v>2</v>
      </c>
      <c r="C137">
        <v>-0.36</v>
      </c>
      <c r="E137">
        <f t="shared" si="10"/>
        <v>1990.125</v>
      </c>
      <c r="F137">
        <f t="shared" si="11"/>
        <v>-0.64799999999999991</v>
      </c>
      <c r="M137" s="11"/>
    </row>
    <row r="138" spans="1:13">
      <c r="A138">
        <v>1990</v>
      </c>
      <c r="B138">
        <v>3</v>
      </c>
      <c r="C138">
        <v>-7.0000000000000007E-2</v>
      </c>
      <c r="E138">
        <f t="shared" si="10"/>
        <v>1990.2083333333333</v>
      </c>
      <c r="F138">
        <f t="shared" si="11"/>
        <v>-0.12600000000000003</v>
      </c>
      <c r="M138" s="11"/>
    </row>
    <row r="139" spans="1:13">
      <c r="A139">
        <v>1990</v>
      </c>
      <c r="B139">
        <v>4</v>
      </c>
      <c r="C139">
        <v>-0.2</v>
      </c>
      <c r="E139">
        <f t="shared" si="10"/>
        <v>1990.2916666666665</v>
      </c>
      <c r="F139">
        <f t="shared" si="11"/>
        <v>-0.36</v>
      </c>
      <c r="M139" s="11"/>
    </row>
    <row r="140" spans="1:13">
      <c r="A140">
        <v>1990</v>
      </c>
      <c r="B140">
        <v>5</v>
      </c>
      <c r="C140">
        <v>-0.04</v>
      </c>
      <c r="E140">
        <f t="shared" si="10"/>
        <v>1990.375</v>
      </c>
      <c r="F140">
        <f t="shared" si="11"/>
        <v>-7.1999999999999995E-2</v>
      </c>
      <c r="M140" s="11"/>
    </row>
    <row r="141" spans="1:13">
      <c r="A141">
        <v>1990</v>
      </c>
      <c r="B141">
        <v>6</v>
      </c>
      <c r="C141">
        <v>-0.03</v>
      </c>
      <c r="E141">
        <f t="shared" si="10"/>
        <v>1990.4583333333333</v>
      </c>
      <c r="F141">
        <f t="shared" si="11"/>
        <v>-5.4000000000000006E-2</v>
      </c>
      <c r="M141" s="11"/>
    </row>
    <row r="142" spans="1:13">
      <c r="A142">
        <v>1990</v>
      </c>
      <c r="B142">
        <v>7</v>
      </c>
      <c r="C142">
        <v>-0.11</v>
      </c>
      <c r="E142">
        <f t="shared" si="10"/>
        <v>1990.5416666666665</v>
      </c>
      <c r="F142">
        <f t="shared" si="11"/>
        <v>-0.19800000000000001</v>
      </c>
      <c r="M142" s="11"/>
    </row>
    <row r="143" spans="1:13">
      <c r="A143">
        <v>1990</v>
      </c>
      <c r="B143">
        <v>8</v>
      </c>
      <c r="C143">
        <v>-0.17</v>
      </c>
      <c r="E143">
        <f t="shared" si="10"/>
        <v>1990.625</v>
      </c>
      <c r="F143">
        <f t="shared" si="11"/>
        <v>-0.30599999999999999</v>
      </c>
      <c r="M143" s="11"/>
    </row>
    <row r="144" spans="1:13">
      <c r="A144">
        <v>1990</v>
      </c>
      <c r="B144">
        <v>9</v>
      </c>
      <c r="C144">
        <v>-0.28000000000000003</v>
      </c>
      <c r="E144">
        <f t="shared" si="10"/>
        <v>1990.7083333333333</v>
      </c>
      <c r="F144">
        <f t="shared" si="11"/>
        <v>-0.50400000000000011</v>
      </c>
      <c r="M144" s="11"/>
    </row>
    <row r="145" spans="1:13">
      <c r="A145">
        <v>1990</v>
      </c>
      <c r="B145">
        <v>10</v>
      </c>
      <c r="C145">
        <v>-0.14000000000000001</v>
      </c>
      <c r="E145">
        <f t="shared" si="10"/>
        <v>1990.7916666666665</v>
      </c>
      <c r="F145">
        <f t="shared" si="11"/>
        <v>-0.25200000000000006</v>
      </c>
      <c r="M145" s="11"/>
    </row>
    <row r="146" spans="1:13">
      <c r="A146">
        <v>1990</v>
      </c>
      <c r="B146">
        <v>11</v>
      </c>
      <c r="C146">
        <v>0.12</v>
      </c>
      <c r="E146">
        <f t="shared" si="10"/>
        <v>1990.875</v>
      </c>
      <c r="F146">
        <f t="shared" si="11"/>
        <v>0.21600000000000003</v>
      </c>
      <c r="M146" s="11"/>
    </row>
    <row r="147" spans="1:13">
      <c r="A147">
        <v>1990</v>
      </c>
      <c r="B147">
        <v>12</v>
      </c>
      <c r="C147">
        <v>0.04</v>
      </c>
      <c r="E147">
        <f t="shared" si="10"/>
        <v>1990.9583333333333</v>
      </c>
      <c r="F147">
        <f t="shared" si="11"/>
        <v>7.1999999999999995E-2</v>
      </c>
      <c r="M147" s="11"/>
    </row>
    <row r="148" spans="1:13">
      <c r="A148">
        <v>1991</v>
      </c>
      <c r="B148">
        <v>1</v>
      </c>
      <c r="C148">
        <v>-0.12</v>
      </c>
      <c r="E148">
        <f t="shared" si="10"/>
        <v>1991.0416666666665</v>
      </c>
      <c r="F148">
        <f t="shared" si="11"/>
        <v>-0.21600000000000003</v>
      </c>
      <c r="M148" s="11"/>
    </row>
    <row r="149" spans="1:13">
      <c r="A149">
        <v>1991</v>
      </c>
      <c r="B149">
        <v>2</v>
      </c>
      <c r="C149">
        <v>-0.08</v>
      </c>
      <c r="E149">
        <f t="shared" si="10"/>
        <v>1991.125</v>
      </c>
      <c r="F149">
        <f t="shared" si="11"/>
        <v>-0.14399999999999999</v>
      </c>
      <c r="M149" s="11"/>
    </row>
    <row r="150" spans="1:13">
      <c r="A150">
        <v>1991</v>
      </c>
      <c r="B150">
        <v>3</v>
      </c>
      <c r="C150">
        <v>0.1</v>
      </c>
      <c r="E150">
        <f t="shared" si="10"/>
        <v>1991.2083333333333</v>
      </c>
      <c r="F150">
        <f t="shared" si="11"/>
        <v>0.18</v>
      </c>
      <c r="M150" s="11"/>
    </row>
    <row r="151" spans="1:13">
      <c r="A151">
        <v>1991</v>
      </c>
      <c r="B151">
        <v>4</v>
      </c>
      <c r="C151">
        <v>-0.13</v>
      </c>
      <c r="E151">
        <f t="shared" si="10"/>
        <v>1991.2916666666665</v>
      </c>
      <c r="F151">
        <f t="shared" si="11"/>
        <v>-0.23399999999999999</v>
      </c>
      <c r="M151" s="11"/>
    </row>
    <row r="152" spans="1:13">
      <c r="A152">
        <v>1991</v>
      </c>
      <c r="B152">
        <v>5</v>
      </c>
      <c r="C152">
        <v>-0.01</v>
      </c>
      <c r="E152">
        <f t="shared" si="10"/>
        <v>1991.375</v>
      </c>
      <c r="F152">
        <f t="shared" si="11"/>
        <v>-1.7999999999999999E-2</v>
      </c>
      <c r="M152" s="11"/>
    </row>
    <row r="153" spans="1:13">
      <c r="A153">
        <v>1991</v>
      </c>
      <c r="B153">
        <v>6</v>
      </c>
      <c r="C153">
        <v>0.18</v>
      </c>
      <c r="E153">
        <f t="shared" si="10"/>
        <v>1991.4583333333333</v>
      </c>
      <c r="F153">
        <f t="shared" si="11"/>
        <v>0.32399999999999995</v>
      </c>
      <c r="M153" s="11"/>
    </row>
    <row r="154" spans="1:13">
      <c r="A154">
        <v>1991</v>
      </c>
      <c r="B154">
        <v>7</v>
      </c>
      <c r="C154">
        <v>0.01</v>
      </c>
      <c r="E154">
        <f t="shared" si="10"/>
        <v>1991.5416666666665</v>
      </c>
      <c r="F154">
        <f t="shared" si="11"/>
        <v>1.7999999999999999E-2</v>
      </c>
      <c r="M154" s="11"/>
    </row>
    <row r="155" spans="1:13">
      <c r="A155">
        <v>1991</v>
      </c>
      <c r="B155">
        <v>8</v>
      </c>
      <c r="C155">
        <v>0.03</v>
      </c>
      <c r="E155">
        <f t="shared" si="10"/>
        <v>1991.625</v>
      </c>
      <c r="F155">
        <f t="shared" si="11"/>
        <v>5.4000000000000006E-2</v>
      </c>
      <c r="M155" s="11"/>
    </row>
    <row r="156" spans="1:13">
      <c r="A156">
        <v>1991</v>
      </c>
      <c r="B156">
        <v>9</v>
      </c>
      <c r="C156">
        <v>-0.22</v>
      </c>
      <c r="E156">
        <f t="shared" si="10"/>
        <v>1991.7083333333333</v>
      </c>
      <c r="F156">
        <f t="shared" si="11"/>
        <v>-0.39600000000000002</v>
      </c>
      <c r="M156" s="11"/>
    </row>
    <row r="157" spans="1:13">
      <c r="A157">
        <v>1991</v>
      </c>
      <c r="B157">
        <v>10</v>
      </c>
      <c r="C157">
        <v>-0.37</v>
      </c>
      <c r="E157">
        <f t="shared" si="10"/>
        <v>1991.7916666666665</v>
      </c>
      <c r="F157">
        <f t="shared" si="11"/>
        <v>-0.66600000000000004</v>
      </c>
      <c r="M157" s="11"/>
    </row>
    <row r="158" spans="1:13">
      <c r="A158">
        <v>1991</v>
      </c>
      <c r="B158">
        <v>11</v>
      </c>
      <c r="C158">
        <v>-0.4</v>
      </c>
      <c r="E158">
        <f t="shared" si="10"/>
        <v>1991.875</v>
      </c>
      <c r="F158">
        <f t="shared" si="11"/>
        <v>-0.72</v>
      </c>
      <c r="M158" s="11"/>
    </row>
    <row r="159" spans="1:13">
      <c r="A159">
        <v>1991</v>
      </c>
      <c r="B159">
        <v>12</v>
      </c>
      <c r="C159">
        <v>-0.4</v>
      </c>
      <c r="E159">
        <f t="shared" si="10"/>
        <v>1991.9583333333333</v>
      </c>
      <c r="F159">
        <f t="shared" si="11"/>
        <v>-0.72</v>
      </c>
      <c r="M159" s="11"/>
    </row>
    <row r="160" spans="1:13">
      <c r="A160">
        <v>1992</v>
      </c>
      <c r="B160">
        <v>1</v>
      </c>
      <c r="C160">
        <v>-0.34</v>
      </c>
      <c r="E160">
        <f t="shared" si="10"/>
        <v>1992.0416666666665</v>
      </c>
      <c r="F160">
        <f t="shared" si="11"/>
        <v>-0.61199999999999999</v>
      </c>
      <c r="M160" s="11"/>
    </row>
    <row r="161" spans="1:13">
      <c r="A161">
        <v>1992</v>
      </c>
      <c r="B161">
        <v>2</v>
      </c>
      <c r="C161">
        <v>-0.39</v>
      </c>
      <c r="E161">
        <f t="shared" si="10"/>
        <v>1992.125</v>
      </c>
      <c r="F161">
        <f t="shared" si="11"/>
        <v>-0.70200000000000007</v>
      </c>
      <c r="M161" s="11"/>
    </row>
    <row r="162" spans="1:13">
      <c r="A162">
        <v>1992</v>
      </c>
      <c r="B162">
        <v>3</v>
      </c>
      <c r="C162">
        <v>-0.27</v>
      </c>
      <c r="E162">
        <f t="shared" si="10"/>
        <v>1992.2083333333333</v>
      </c>
      <c r="F162">
        <f t="shared" si="11"/>
        <v>-0.48600000000000004</v>
      </c>
      <c r="M162" s="11"/>
    </row>
    <row r="163" spans="1:13">
      <c r="A163">
        <v>1992</v>
      </c>
      <c r="B163">
        <v>4</v>
      </c>
      <c r="C163">
        <v>-0.39</v>
      </c>
      <c r="E163">
        <f t="shared" si="10"/>
        <v>1992.2916666666665</v>
      </c>
      <c r="F163">
        <f t="shared" si="11"/>
        <v>-0.70200000000000007</v>
      </c>
      <c r="M163" s="11"/>
    </row>
    <row r="164" spans="1:13">
      <c r="A164">
        <v>1992</v>
      </c>
      <c r="B164">
        <v>5</v>
      </c>
      <c r="C164">
        <v>-0.36</v>
      </c>
      <c r="E164">
        <f t="shared" si="10"/>
        <v>1992.375</v>
      </c>
      <c r="F164">
        <f t="shared" si="11"/>
        <v>-0.64799999999999991</v>
      </c>
      <c r="M164" s="11"/>
    </row>
    <row r="165" spans="1:13">
      <c r="A165">
        <v>1992</v>
      </c>
      <c r="B165">
        <v>6</v>
      </c>
      <c r="C165">
        <v>-0.34</v>
      </c>
      <c r="E165">
        <f t="shared" si="10"/>
        <v>1992.4583333333333</v>
      </c>
      <c r="F165">
        <f t="shared" si="11"/>
        <v>-0.61199999999999999</v>
      </c>
      <c r="M165" s="11"/>
    </row>
    <row r="166" spans="1:13">
      <c r="A166">
        <v>1992</v>
      </c>
      <c r="B166">
        <v>7</v>
      </c>
      <c r="C166">
        <v>-0.5</v>
      </c>
      <c r="E166">
        <f t="shared" si="10"/>
        <v>1992.5416666666665</v>
      </c>
      <c r="F166">
        <f t="shared" si="11"/>
        <v>-0.9</v>
      </c>
      <c r="M166" s="11"/>
    </row>
    <row r="167" spans="1:13">
      <c r="A167">
        <v>1992</v>
      </c>
      <c r="B167">
        <v>8</v>
      </c>
      <c r="C167">
        <v>-0.57999999999999996</v>
      </c>
      <c r="E167">
        <f t="shared" si="10"/>
        <v>1992.625</v>
      </c>
      <c r="F167">
        <f t="shared" si="11"/>
        <v>-1.044</v>
      </c>
      <c r="M167" s="11"/>
    </row>
    <row r="168" spans="1:13">
      <c r="A168">
        <v>1992</v>
      </c>
      <c r="B168">
        <v>9</v>
      </c>
      <c r="C168">
        <v>-0.59</v>
      </c>
      <c r="E168">
        <f t="shared" si="10"/>
        <v>1992.7083333333333</v>
      </c>
      <c r="F168">
        <f t="shared" si="11"/>
        <v>-1.0619999999999998</v>
      </c>
      <c r="M168" s="11"/>
    </row>
    <row r="169" spans="1:13">
      <c r="A169">
        <v>1992</v>
      </c>
      <c r="B169">
        <v>10</v>
      </c>
      <c r="C169">
        <v>-0.4</v>
      </c>
      <c r="E169">
        <f t="shared" si="10"/>
        <v>1992.7916666666665</v>
      </c>
      <c r="F169">
        <f t="shared" si="11"/>
        <v>-0.72</v>
      </c>
      <c r="M169" s="11"/>
    </row>
    <row r="170" spans="1:13">
      <c r="A170">
        <v>1992</v>
      </c>
      <c r="B170">
        <v>11</v>
      </c>
      <c r="C170">
        <v>-0.4</v>
      </c>
      <c r="E170">
        <f t="shared" si="10"/>
        <v>1992.875</v>
      </c>
      <c r="F170">
        <f t="shared" si="11"/>
        <v>-0.72</v>
      </c>
      <c r="M170" s="11"/>
    </row>
    <row r="171" spans="1:13">
      <c r="A171">
        <v>1992</v>
      </c>
      <c r="B171">
        <v>12</v>
      </c>
      <c r="C171">
        <v>-0.45</v>
      </c>
      <c r="E171">
        <f t="shared" si="10"/>
        <v>1992.9583333333333</v>
      </c>
      <c r="F171">
        <f t="shared" si="11"/>
        <v>-0.80999999999999994</v>
      </c>
      <c r="M171" s="11"/>
    </row>
    <row r="172" spans="1:13">
      <c r="A172">
        <v>1993</v>
      </c>
      <c r="B172">
        <v>1</v>
      </c>
      <c r="C172">
        <v>-0.49</v>
      </c>
      <c r="E172">
        <f t="shared" si="10"/>
        <v>1993.0416666666665</v>
      </c>
      <c r="F172">
        <f t="shared" si="11"/>
        <v>-0.88200000000000001</v>
      </c>
      <c r="M172" s="11"/>
    </row>
    <row r="173" spans="1:13">
      <c r="A173">
        <v>1993</v>
      </c>
      <c r="B173">
        <v>2</v>
      </c>
      <c r="C173">
        <v>-0.44</v>
      </c>
      <c r="E173">
        <f t="shared" si="10"/>
        <v>1993.125</v>
      </c>
      <c r="F173">
        <f t="shared" si="11"/>
        <v>-0.79200000000000004</v>
      </c>
      <c r="M173" s="11"/>
    </row>
    <row r="174" spans="1:13">
      <c r="A174">
        <v>1993</v>
      </c>
      <c r="B174">
        <v>3</v>
      </c>
      <c r="C174">
        <v>-0.56000000000000005</v>
      </c>
      <c r="E174">
        <f t="shared" si="10"/>
        <v>1993.2083333333333</v>
      </c>
      <c r="F174">
        <f t="shared" si="11"/>
        <v>-1.0080000000000002</v>
      </c>
      <c r="M174" s="11"/>
    </row>
    <row r="175" spans="1:13">
      <c r="A175">
        <v>1993</v>
      </c>
      <c r="B175">
        <v>4</v>
      </c>
      <c r="C175">
        <v>-0.46</v>
      </c>
      <c r="E175">
        <f t="shared" si="10"/>
        <v>1993.2916666666665</v>
      </c>
      <c r="F175">
        <f t="shared" si="11"/>
        <v>-0.82800000000000007</v>
      </c>
      <c r="M175" s="11"/>
    </row>
    <row r="176" spans="1:13">
      <c r="A176">
        <v>1993</v>
      </c>
      <c r="B176">
        <v>5</v>
      </c>
      <c r="C176">
        <v>-0.33</v>
      </c>
      <c r="E176">
        <f t="shared" si="10"/>
        <v>1993.375</v>
      </c>
      <c r="F176">
        <f t="shared" si="11"/>
        <v>-0.59400000000000008</v>
      </c>
      <c r="M176" s="11"/>
    </row>
    <row r="177" spans="1:13">
      <c r="A177">
        <v>1993</v>
      </c>
      <c r="B177">
        <v>6</v>
      </c>
      <c r="C177">
        <v>-0.21</v>
      </c>
      <c r="E177">
        <f t="shared" si="10"/>
        <v>1993.4583333333333</v>
      </c>
      <c r="F177">
        <f t="shared" si="11"/>
        <v>-0.378</v>
      </c>
      <c r="M177" s="11"/>
    </row>
    <row r="178" spans="1:13">
      <c r="A178">
        <v>1993</v>
      </c>
      <c r="B178">
        <v>7</v>
      </c>
      <c r="C178">
        <v>-0.19</v>
      </c>
      <c r="E178">
        <f t="shared" si="10"/>
        <v>1993.5416666666665</v>
      </c>
      <c r="F178">
        <f t="shared" si="11"/>
        <v>-0.34199999999999997</v>
      </c>
      <c r="M178" s="11"/>
    </row>
    <row r="179" spans="1:13">
      <c r="A179">
        <v>1993</v>
      </c>
      <c r="B179">
        <v>8</v>
      </c>
      <c r="C179">
        <v>-0.31</v>
      </c>
      <c r="E179">
        <f t="shared" si="10"/>
        <v>1993.625</v>
      </c>
      <c r="F179">
        <f t="shared" si="11"/>
        <v>-0.55800000000000005</v>
      </c>
      <c r="M179" s="11"/>
    </row>
    <row r="180" spans="1:13">
      <c r="A180">
        <v>1993</v>
      </c>
      <c r="B180">
        <v>9</v>
      </c>
      <c r="C180">
        <v>-0.5</v>
      </c>
      <c r="E180">
        <f t="shared" si="10"/>
        <v>1993.7083333333333</v>
      </c>
      <c r="F180">
        <f t="shared" si="11"/>
        <v>-0.9</v>
      </c>
      <c r="M180" s="11"/>
    </row>
    <row r="181" spans="1:13">
      <c r="A181">
        <v>1993</v>
      </c>
      <c r="B181">
        <v>10</v>
      </c>
      <c r="C181">
        <v>-0.27</v>
      </c>
      <c r="E181">
        <f t="shared" si="10"/>
        <v>1993.7916666666665</v>
      </c>
      <c r="F181">
        <f t="shared" si="11"/>
        <v>-0.48600000000000004</v>
      </c>
      <c r="M181" s="11"/>
    </row>
    <row r="182" spans="1:13">
      <c r="A182">
        <v>1993</v>
      </c>
      <c r="B182">
        <v>11</v>
      </c>
      <c r="C182">
        <v>-0.26</v>
      </c>
      <c r="E182">
        <f t="shared" si="10"/>
        <v>1993.875</v>
      </c>
      <c r="F182">
        <f t="shared" si="11"/>
        <v>-0.46799999999999997</v>
      </c>
      <c r="M182" s="11"/>
    </row>
    <row r="183" spans="1:13">
      <c r="A183">
        <v>1993</v>
      </c>
      <c r="B183">
        <v>12</v>
      </c>
      <c r="C183">
        <v>-7.0000000000000007E-2</v>
      </c>
      <c r="E183">
        <f t="shared" si="10"/>
        <v>1993.9583333333333</v>
      </c>
      <c r="F183">
        <f t="shared" si="11"/>
        <v>-0.12600000000000003</v>
      </c>
      <c r="M183" s="11"/>
    </row>
    <row r="184" spans="1:13">
      <c r="A184">
        <v>1994</v>
      </c>
      <c r="B184">
        <v>1</v>
      </c>
      <c r="C184">
        <v>-0.26</v>
      </c>
      <c r="E184">
        <f t="shared" si="10"/>
        <v>1994.0416666666665</v>
      </c>
      <c r="F184">
        <f t="shared" si="11"/>
        <v>-0.46799999999999997</v>
      </c>
      <c r="M184" s="11"/>
    </row>
    <row r="185" spans="1:13">
      <c r="A185">
        <v>1994</v>
      </c>
      <c r="B185">
        <v>2</v>
      </c>
      <c r="C185">
        <v>-0.36</v>
      </c>
      <c r="E185">
        <f t="shared" si="10"/>
        <v>1994.125</v>
      </c>
      <c r="F185">
        <f t="shared" si="11"/>
        <v>-0.64799999999999991</v>
      </c>
      <c r="M185" s="11"/>
    </row>
    <row r="186" spans="1:13">
      <c r="A186">
        <v>1994</v>
      </c>
      <c r="B186">
        <v>3</v>
      </c>
      <c r="C186">
        <v>-0.32</v>
      </c>
      <c r="E186">
        <f t="shared" si="10"/>
        <v>1994.2083333333333</v>
      </c>
      <c r="F186">
        <f t="shared" si="11"/>
        <v>-0.57599999999999996</v>
      </c>
      <c r="M186" s="11"/>
    </row>
    <row r="187" spans="1:13">
      <c r="A187">
        <v>1994</v>
      </c>
      <c r="B187">
        <v>4</v>
      </c>
      <c r="C187">
        <v>-0.28000000000000003</v>
      </c>
      <c r="E187">
        <f t="shared" si="10"/>
        <v>1994.2916666666665</v>
      </c>
      <c r="F187">
        <f t="shared" si="11"/>
        <v>-0.50400000000000011</v>
      </c>
      <c r="M187" s="11"/>
    </row>
    <row r="188" spans="1:13">
      <c r="A188">
        <v>1994</v>
      </c>
      <c r="B188">
        <v>5</v>
      </c>
      <c r="C188">
        <v>-0.22</v>
      </c>
      <c r="E188">
        <f t="shared" si="10"/>
        <v>1994.375</v>
      </c>
      <c r="F188">
        <f t="shared" si="11"/>
        <v>-0.39600000000000002</v>
      </c>
      <c r="M188" s="11"/>
    </row>
    <row r="189" spans="1:13">
      <c r="A189">
        <v>1994</v>
      </c>
      <c r="B189">
        <v>6</v>
      </c>
      <c r="C189">
        <v>-0.06</v>
      </c>
      <c r="E189">
        <f t="shared" si="10"/>
        <v>1994.4583333333333</v>
      </c>
      <c r="F189">
        <f t="shared" si="11"/>
        <v>-0.10800000000000001</v>
      </c>
      <c r="M189" s="11"/>
    </row>
    <row r="190" spans="1:13">
      <c r="A190">
        <v>1994</v>
      </c>
      <c r="B190">
        <v>7</v>
      </c>
      <c r="C190">
        <v>-0.09</v>
      </c>
      <c r="E190">
        <f t="shared" si="10"/>
        <v>1994.5416666666665</v>
      </c>
      <c r="F190">
        <f t="shared" si="11"/>
        <v>-0.16199999999999998</v>
      </c>
      <c r="M190" s="11"/>
    </row>
    <row r="191" spans="1:13">
      <c r="A191">
        <v>1994</v>
      </c>
      <c r="B191">
        <v>8</v>
      </c>
      <c r="C191">
        <v>-0.19</v>
      </c>
      <c r="E191">
        <f t="shared" si="10"/>
        <v>1994.625</v>
      </c>
      <c r="F191">
        <f t="shared" si="11"/>
        <v>-0.34199999999999997</v>
      </c>
      <c r="M191" s="11"/>
    </row>
    <row r="192" spans="1:13">
      <c r="A192">
        <v>1994</v>
      </c>
      <c r="B192">
        <v>9</v>
      </c>
      <c r="C192">
        <v>-0.15</v>
      </c>
      <c r="E192">
        <f t="shared" si="10"/>
        <v>1994.7083333333333</v>
      </c>
      <c r="F192">
        <f t="shared" si="11"/>
        <v>-0.26999999999999996</v>
      </c>
      <c r="M192" s="11"/>
    </row>
    <row r="193" spans="1:13">
      <c r="A193">
        <v>1994</v>
      </c>
      <c r="B193">
        <v>10</v>
      </c>
      <c r="C193">
        <v>-0.38</v>
      </c>
      <c r="E193">
        <f t="shared" si="10"/>
        <v>1994.7916666666665</v>
      </c>
      <c r="F193">
        <f t="shared" si="11"/>
        <v>-0.68399999999999994</v>
      </c>
      <c r="M193" s="11"/>
    </row>
    <row r="194" spans="1:13">
      <c r="A194">
        <v>1994</v>
      </c>
      <c r="B194">
        <v>11</v>
      </c>
      <c r="C194">
        <v>-0.08</v>
      </c>
      <c r="E194">
        <f t="shared" si="10"/>
        <v>1994.875</v>
      </c>
      <c r="F194">
        <f t="shared" si="11"/>
        <v>-0.14399999999999999</v>
      </c>
      <c r="M194" s="11"/>
    </row>
    <row r="195" spans="1:13">
      <c r="A195">
        <v>1994</v>
      </c>
      <c r="B195">
        <v>12</v>
      </c>
      <c r="C195">
        <v>-0.04</v>
      </c>
      <c r="E195">
        <f t="shared" si="10"/>
        <v>1994.9583333333333</v>
      </c>
      <c r="F195">
        <f t="shared" si="11"/>
        <v>-7.1999999999999995E-2</v>
      </c>
      <c r="M195" s="11"/>
    </row>
    <row r="196" spans="1:13">
      <c r="A196">
        <v>1995</v>
      </c>
      <c r="B196">
        <v>1</v>
      </c>
      <c r="C196">
        <v>-0.1</v>
      </c>
      <c r="E196">
        <f t="shared" si="10"/>
        <v>1995.0416666666665</v>
      </c>
      <c r="F196">
        <f t="shared" si="11"/>
        <v>-0.18</v>
      </c>
      <c r="M196" s="11"/>
    </row>
    <row r="197" spans="1:13">
      <c r="A197">
        <v>1995</v>
      </c>
      <c r="B197">
        <v>2</v>
      </c>
      <c r="C197">
        <v>-0.18</v>
      </c>
      <c r="E197">
        <f t="shared" si="10"/>
        <v>1995.125</v>
      </c>
      <c r="F197">
        <f t="shared" si="11"/>
        <v>-0.32399999999999995</v>
      </c>
      <c r="M197" s="11"/>
    </row>
    <row r="198" spans="1:13">
      <c r="A198">
        <v>1995</v>
      </c>
      <c r="B198">
        <v>3</v>
      </c>
      <c r="C198">
        <v>-0.19</v>
      </c>
      <c r="E198">
        <f t="shared" ref="E198:E261" si="12">A198+B198/12-1/24</f>
        <v>1995.2083333333333</v>
      </c>
      <c r="F198">
        <f t="shared" ref="F198:F261" si="13">C198*9/5</f>
        <v>-0.34199999999999997</v>
      </c>
      <c r="M198" s="11"/>
    </row>
    <row r="199" spans="1:13">
      <c r="A199">
        <v>1995</v>
      </c>
      <c r="B199">
        <v>4</v>
      </c>
      <c r="C199">
        <v>0.02</v>
      </c>
      <c r="E199">
        <f t="shared" si="12"/>
        <v>1995.2916666666665</v>
      </c>
      <c r="F199">
        <f t="shared" si="13"/>
        <v>3.5999999999999997E-2</v>
      </c>
      <c r="M199" s="11"/>
    </row>
    <row r="200" spans="1:13">
      <c r="A200">
        <v>1995</v>
      </c>
      <c r="B200">
        <v>5</v>
      </c>
      <c r="C200">
        <v>-7.0000000000000007E-2</v>
      </c>
      <c r="E200">
        <f t="shared" si="12"/>
        <v>1995.375</v>
      </c>
      <c r="F200">
        <f t="shared" si="13"/>
        <v>-0.12600000000000003</v>
      </c>
      <c r="M200" s="11"/>
    </row>
    <row r="201" spans="1:13">
      <c r="A201">
        <v>1995</v>
      </c>
      <c r="B201">
        <v>6</v>
      </c>
      <c r="C201">
        <v>0</v>
      </c>
      <c r="E201">
        <f t="shared" si="12"/>
        <v>1995.4583333333333</v>
      </c>
      <c r="F201">
        <f t="shared" si="13"/>
        <v>0</v>
      </c>
      <c r="M201" s="11"/>
    </row>
    <row r="202" spans="1:13">
      <c r="A202">
        <v>1995</v>
      </c>
      <c r="B202">
        <v>7</v>
      </c>
      <c r="C202">
        <v>-0.06</v>
      </c>
      <c r="E202">
        <f t="shared" si="12"/>
        <v>1995.5416666666665</v>
      </c>
      <c r="F202">
        <f t="shared" si="13"/>
        <v>-0.10800000000000001</v>
      </c>
      <c r="M202" s="11"/>
    </row>
    <row r="203" spans="1:13">
      <c r="A203">
        <v>1995</v>
      </c>
      <c r="B203">
        <v>8</v>
      </c>
      <c r="C203">
        <v>0.15</v>
      </c>
      <c r="E203">
        <f t="shared" si="12"/>
        <v>1995.625</v>
      </c>
      <c r="F203">
        <f t="shared" si="13"/>
        <v>0.26999999999999996</v>
      </c>
      <c r="M203" s="11"/>
    </row>
    <row r="204" spans="1:13">
      <c r="A204">
        <v>1995</v>
      </c>
      <c r="B204">
        <v>9</v>
      </c>
      <c r="C204">
        <v>0.05</v>
      </c>
      <c r="E204">
        <f t="shared" si="12"/>
        <v>1995.7083333333333</v>
      </c>
      <c r="F204">
        <f t="shared" si="13"/>
        <v>0.09</v>
      </c>
      <c r="M204" s="11"/>
    </row>
    <row r="205" spans="1:13">
      <c r="A205">
        <v>1995</v>
      </c>
      <c r="B205">
        <v>10</v>
      </c>
      <c r="C205">
        <v>-0.08</v>
      </c>
      <c r="E205">
        <f t="shared" si="12"/>
        <v>1995.7916666666665</v>
      </c>
      <c r="F205">
        <f t="shared" si="13"/>
        <v>-0.14399999999999999</v>
      </c>
      <c r="M205" s="11"/>
    </row>
    <row r="206" spans="1:13">
      <c r="A206">
        <v>1995</v>
      </c>
      <c r="B206">
        <v>11</v>
      </c>
      <c r="C206">
        <v>-0.05</v>
      </c>
      <c r="E206">
        <f t="shared" si="12"/>
        <v>1995.875</v>
      </c>
      <c r="F206">
        <f t="shared" si="13"/>
        <v>-0.09</v>
      </c>
      <c r="M206" s="11"/>
    </row>
    <row r="207" spans="1:13">
      <c r="A207">
        <v>1995</v>
      </c>
      <c r="B207">
        <v>12</v>
      </c>
      <c r="C207">
        <v>-0.3</v>
      </c>
      <c r="E207">
        <f t="shared" si="12"/>
        <v>1995.9583333333333</v>
      </c>
      <c r="F207">
        <f t="shared" si="13"/>
        <v>-0.53999999999999992</v>
      </c>
      <c r="M207" s="11"/>
    </row>
    <row r="208" spans="1:13">
      <c r="A208">
        <v>1996</v>
      </c>
      <c r="B208">
        <v>1</v>
      </c>
      <c r="C208">
        <v>-0.3</v>
      </c>
      <c r="E208">
        <f t="shared" si="12"/>
        <v>1996.0416666666665</v>
      </c>
      <c r="F208">
        <f t="shared" si="13"/>
        <v>-0.53999999999999992</v>
      </c>
      <c r="M208" s="11"/>
    </row>
    <row r="209" spans="1:13">
      <c r="A209">
        <v>1996</v>
      </c>
      <c r="B209">
        <v>2</v>
      </c>
      <c r="C209">
        <v>-0.15</v>
      </c>
      <c r="E209">
        <f t="shared" si="12"/>
        <v>1996.125</v>
      </c>
      <c r="F209">
        <f t="shared" si="13"/>
        <v>-0.26999999999999996</v>
      </c>
      <c r="M209" s="11"/>
    </row>
    <row r="210" spans="1:13">
      <c r="A210">
        <v>1996</v>
      </c>
      <c r="B210">
        <v>3</v>
      </c>
      <c r="C210">
        <v>-0.08</v>
      </c>
      <c r="E210">
        <f t="shared" si="12"/>
        <v>1996.2083333333333</v>
      </c>
      <c r="F210">
        <f t="shared" si="13"/>
        <v>-0.14399999999999999</v>
      </c>
      <c r="M210" s="11"/>
    </row>
    <row r="211" spans="1:13">
      <c r="A211">
        <v>1996</v>
      </c>
      <c r="B211">
        <v>4</v>
      </c>
      <c r="C211">
        <v>-0.21</v>
      </c>
      <c r="E211">
        <f t="shared" si="12"/>
        <v>1996.2916666666665</v>
      </c>
      <c r="F211">
        <f t="shared" si="13"/>
        <v>-0.378</v>
      </c>
      <c r="M211" s="11"/>
    </row>
    <row r="212" spans="1:13">
      <c r="A212">
        <v>1996</v>
      </c>
      <c r="B212">
        <v>5</v>
      </c>
      <c r="C212">
        <v>-0.23</v>
      </c>
      <c r="E212">
        <f t="shared" si="12"/>
        <v>1996.375</v>
      </c>
      <c r="F212">
        <f t="shared" si="13"/>
        <v>-0.41400000000000003</v>
      </c>
      <c r="M212" s="11"/>
    </row>
    <row r="213" spans="1:13">
      <c r="A213">
        <v>1996</v>
      </c>
      <c r="B213">
        <v>6</v>
      </c>
      <c r="C213">
        <v>-0.2</v>
      </c>
      <c r="E213">
        <f t="shared" si="12"/>
        <v>1996.4583333333333</v>
      </c>
      <c r="F213">
        <f t="shared" si="13"/>
        <v>-0.36</v>
      </c>
      <c r="M213" s="11"/>
    </row>
    <row r="214" spans="1:13">
      <c r="A214">
        <v>1996</v>
      </c>
      <c r="B214">
        <v>7</v>
      </c>
      <c r="C214">
        <v>-0.1</v>
      </c>
      <c r="E214">
        <f t="shared" si="12"/>
        <v>1996.5416666666665</v>
      </c>
      <c r="F214">
        <f t="shared" si="13"/>
        <v>-0.18</v>
      </c>
      <c r="M214" s="11"/>
    </row>
    <row r="215" spans="1:13">
      <c r="A215">
        <v>1996</v>
      </c>
      <c r="B215">
        <v>8</v>
      </c>
      <c r="C215">
        <v>-0.05</v>
      </c>
      <c r="E215">
        <f t="shared" si="12"/>
        <v>1996.625</v>
      </c>
      <c r="F215">
        <f t="shared" si="13"/>
        <v>-0.09</v>
      </c>
      <c r="M215" s="11"/>
    </row>
    <row r="216" spans="1:13">
      <c r="A216">
        <v>1996</v>
      </c>
      <c r="B216">
        <v>9</v>
      </c>
      <c r="C216">
        <v>-0.02</v>
      </c>
      <c r="E216">
        <f t="shared" si="12"/>
        <v>1996.7083333333333</v>
      </c>
      <c r="F216">
        <f t="shared" si="13"/>
        <v>-3.5999999999999997E-2</v>
      </c>
      <c r="M216" s="11"/>
    </row>
    <row r="217" spans="1:13">
      <c r="A217">
        <v>1996</v>
      </c>
      <c r="B217">
        <v>10</v>
      </c>
      <c r="C217">
        <v>-0.11</v>
      </c>
      <c r="E217">
        <f t="shared" si="12"/>
        <v>1996.7916666666665</v>
      </c>
      <c r="F217">
        <f t="shared" si="13"/>
        <v>-0.19800000000000001</v>
      </c>
      <c r="M217" s="11"/>
    </row>
    <row r="218" spans="1:13">
      <c r="A218">
        <v>1996</v>
      </c>
      <c r="B218">
        <v>11</v>
      </c>
      <c r="C218">
        <v>-0.11</v>
      </c>
      <c r="E218">
        <f t="shared" si="12"/>
        <v>1996.875</v>
      </c>
      <c r="F218">
        <f t="shared" si="13"/>
        <v>-0.19800000000000001</v>
      </c>
      <c r="M218" s="11"/>
    </row>
    <row r="219" spans="1:13">
      <c r="A219">
        <v>1996</v>
      </c>
      <c r="B219">
        <v>12</v>
      </c>
      <c r="C219">
        <v>-0.2</v>
      </c>
      <c r="E219">
        <f t="shared" si="12"/>
        <v>1996.9583333333333</v>
      </c>
      <c r="F219">
        <f t="shared" si="13"/>
        <v>-0.36</v>
      </c>
      <c r="M219" s="11"/>
    </row>
    <row r="220" spans="1:13">
      <c r="A220">
        <v>1997</v>
      </c>
      <c r="B220">
        <v>1</v>
      </c>
      <c r="C220">
        <v>-0.3</v>
      </c>
      <c r="E220">
        <f t="shared" si="12"/>
        <v>1997.0416666666665</v>
      </c>
      <c r="F220">
        <f t="shared" si="13"/>
        <v>-0.53999999999999992</v>
      </c>
      <c r="M220" s="11"/>
    </row>
    <row r="221" spans="1:13">
      <c r="A221">
        <v>1997</v>
      </c>
      <c r="B221">
        <v>2</v>
      </c>
      <c r="C221">
        <v>-0.25</v>
      </c>
      <c r="E221">
        <f t="shared" si="12"/>
        <v>1997.125</v>
      </c>
      <c r="F221">
        <f t="shared" si="13"/>
        <v>-0.45</v>
      </c>
      <c r="M221" s="11"/>
    </row>
    <row r="222" spans="1:13">
      <c r="A222">
        <v>1997</v>
      </c>
      <c r="B222">
        <v>3</v>
      </c>
      <c r="C222">
        <v>-0.26</v>
      </c>
      <c r="E222">
        <f t="shared" si="12"/>
        <v>1997.2083333333333</v>
      </c>
      <c r="F222">
        <f t="shared" si="13"/>
        <v>-0.46799999999999997</v>
      </c>
      <c r="M222" s="11"/>
    </row>
    <row r="223" spans="1:13">
      <c r="A223">
        <v>1997</v>
      </c>
      <c r="B223">
        <v>4</v>
      </c>
      <c r="C223">
        <v>-0.39</v>
      </c>
      <c r="E223">
        <f t="shared" si="12"/>
        <v>1997.2916666666665</v>
      </c>
      <c r="F223">
        <f t="shared" si="13"/>
        <v>-0.70200000000000007</v>
      </c>
      <c r="M223" s="11"/>
    </row>
    <row r="224" spans="1:13">
      <c r="A224">
        <v>1997</v>
      </c>
      <c r="B224">
        <v>5</v>
      </c>
      <c r="C224">
        <v>-0.22</v>
      </c>
      <c r="E224">
        <f t="shared" si="12"/>
        <v>1997.375</v>
      </c>
      <c r="F224">
        <f t="shared" si="13"/>
        <v>-0.39600000000000002</v>
      </c>
      <c r="M224" s="11"/>
    </row>
    <row r="225" spans="1:13">
      <c r="A225">
        <v>1997</v>
      </c>
      <c r="B225">
        <v>6</v>
      </c>
      <c r="C225">
        <v>-0.16</v>
      </c>
      <c r="E225">
        <f t="shared" si="12"/>
        <v>1997.4583333333333</v>
      </c>
      <c r="F225">
        <f t="shared" si="13"/>
        <v>-0.28799999999999998</v>
      </c>
      <c r="M225" s="11"/>
    </row>
    <row r="226" spans="1:13">
      <c r="A226">
        <v>1997</v>
      </c>
      <c r="B226">
        <v>7</v>
      </c>
      <c r="C226">
        <v>-0.04</v>
      </c>
      <c r="E226">
        <f t="shared" si="12"/>
        <v>1997.5416666666665</v>
      </c>
      <c r="F226">
        <f t="shared" si="13"/>
        <v>-7.1999999999999995E-2</v>
      </c>
      <c r="M226" s="11"/>
    </row>
    <row r="227" spans="1:13">
      <c r="A227">
        <v>1997</v>
      </c>
      <c r="B227">
        <v>8</v>
      </c>
      <c r="C227">
        <v>-0.04</v>
      </c>
      <c r="E227">
        <f t="shared" si="12"/>
        <v>1997.625</v>
      </c>
      <c r="F227">
        <f t="shared" si="13"/>
        <v>-7.1999999999999995E-2</v>
      </c>
      <c r="M227" s="11"/>
    </row>
    <row r="228" spans="1:13">
      <c r="A228">
        <v>1997</v>
      </c>
      <c r="B228">
        <v>9</v>
      </c>
      <c r="C228">
        <v>-0.11</v>
      </c>
      <c r="E228">
        <f t="shared" si="12"/>
        <v>1997.7083333333333</v>
      </c>
      <c r="F228">
        <f t="shared" si="13"/>
        <v>-0.19800000000000001</v>
      </c>
      <c r="M228" s="11"/>
    </row>
    <row r="229" spans="1:13">
      <c r="A229">
        <v>1997</v>
      </c>
      <c r="B229">
        <v>10</v>
      </c>
      <c r="C229">
        <v>-0.06</v>
      </c>
      <c r="E229">
        <f t="shared" si="12"/>
        <v>1997.7916666666665</v>
      </c>
      <c r="F229">
        <f t="shared" si="13"/>
        <v>-0.10800000000000001</v>
      </c>
      <c r="M229" s="11"/>
    </row>
    <row r="230" spans="1:13">
      <c r="A230">
        <v>1997</v>
      </c>
      <c r="B230">
        <v>11</v>
      </c>
      <c r="C230">
        <v>-0.04</v>
      </c>
      <c r="E230">
        <f t="shared" si="12"/>
        <v>1997.875</v>
      </c>
      <c r="F230">
        <f t="shared" si="13"/>
        <v>-7.1999999999999995E-2</v>
      </c>
      <c r="M230" s="11"/>
    </row>
    <row r="231" spans="1:13">
      <c r="A231">
        <v>1997</v>
      </c>
      <c r="B231">
        <v>12</v>
      </c>
      <c r="C231">
        <v>0.13</v>
      </c>
      <c r="E231">
        <f t="shared" si="12"/>
        <v>1997.9583333333333</v>
      </c>
      <c r="F231">
        <f t="shared" si="13"/>
        <v>0.23399999999999999</v>
      </c>
      <c r="M231" s="11"/>
    </row>
    <row r="232" spans="1:13">
      <c r="A232">
        <v>1998</v>
      </c>
      <c r="B232">
        <v>1</v>
      </c>
      <c r="C232">
        <v>0.34</v>
      </c>
      <c r="E232">
        <f t="shared" si="12"/>
        <v>1998.0416666666665</v>
      </c>
      <c r="F232">
        <f t="shared" si="13"/>
        <v>0.61199999999999999</v>
      </c>
      <c r="M232" s="11"/>
    </row>
    <row r="233" spans="1:13">
      <c r="A233">
        <v>1998</v>
      </c>
      <c r="B233">
        <v>2</v>
      </c>
      <c r="C233">
        <v>0.49</v>
      </c>
      <c r="E233">
        <f t="shared" si="12"/>
        <v>1998.125</v>
      </c>
      <c r="F233">
        <f t="shared" si="13"/>
        <v>0.88200000000000001</v>
      </c>
      <c r="M233" s="11"/>
    </row>
    <row r="234" spans="1:13">
      <c r="A234">
        <v>1998</v>
      </c>
      <c r="B234">
        <v>3</v>
      </c>
      <c r="C234">
        <v>0.35</v>
      </c>
      <c r="E234">
        <f t="shared" si="12"/>
        <v>1998.2083333333333</v>
      </c>
      <c r="F234">
        <f t="shared" si="13"/>
        <v>0.63</v>
      </c>
      <c r="M234" s="11"/>
    </row>
    <row r="235" spans="1:13">
      <c r="A235">
        <v>1998</v>
      </c>
      <c r="B235">
        <v>4</v>
      </c>
      <c r="C235">
        <v>0.62</v>
      </c>
      <c r="E235">
        <f t="shared" si="12"/>
        <v>1998.2916666666665</v>
      </c>
      <c r="F235">
        <f t="shared" si="13"/>
        <v>1.1160000000000001</v>
      </c>
      <c r="M235" s="11"/>
    </row>
    <row r="236" spans="1:13">
      <c r="A236">
        <v>1998</v>
      </c>
      <c r="B236">
        <v>5</v>
      </c>
      <c r="C236">
        <v>0.52</v>
      </c>
      <c r="E236">
        <f t="shared" si="12"/>
        <v>1998.375</v>
      </c>
      <c r="F236">
        <f t="shared" si="13"/>
        <v>0.93599999999999994</v>
      </c>
      <c r="M236" s="11"/>
    </row>
    <row r="237" spans="1:13">
      <c r="A237">
        <v>1998</v>
      </c>
      <c r="B237">
        <v>6</v>
      </c>
      <c r="C237">
        <v>0.44</v>
      </c>
      <c r="E237">
        <f t="shared" si="12"/>
        <v>1998.4583333333333</v>
      </c>
      <c r="F237">
        <f t="shared" si="13"/>
        <v>0.79200000000000004</v>
      </c>
      <c r="M237" s="11"/>
    </row>
    <row r="238" spans="1:13">
      <c r="A238">
        <v>1998</v>
      </c>
      <c r="B238">
        <v>7</v>
      </c>
      <c r="C238">
        <v>0.38</v>
      </c>
      <c r="E238">
        <f t="shared" si="12"/>
        <v>1998.5416666666665</v>
      </c>
      <c r="F238">
        <f t="shared" si="13"/>
        <v>0.68399999999999994</v>
      </c>
      <c r="M238" s="11"/>
    </row>
    <row r="239" spans="1:13">
      <c r="A239">
        <v>1998</v>
      </c>
      <c r="B239">
        <v>8</v>
      </c>
      <c r="C239">
        <v>0.39</v>
      </c>
      <c r="E239">
        <f t="shared" si="12"/>
        <v>1998.625</v>
      </c>
      <c r="F239">
        <f t="shared" si="13"/>
        <v>0.70200000000000007</v>
      </c>
      <c r="M239" s="11"/>
    </row>
    <row r="240" spans="1:13">
      <c r="A240">
        <v>1998</v>
      </c>
      <c r="B240">
        <v>9</v>
      </c>
      <c r="C240">
        <v>0.27</v>
      </c>
      <c r="E240">
        <f t="shared" si="12"/>
        <v>1998.7083333333333</v>
      </c>
      <c r="F240">
        <f t="shared" si="13"/>
        <v>0.48600000000000004</v>
      </c>
      <c r="M240" s="11"/>
    </row>
    <row r="241" spans="1:13">
      <c r="A241">
        <v>1998</v>
      </c>
      <c r="B241">
        <v>10</v>
      </c>
      <c r="C241">
        <v>0.24</v>
      </c>
      <c r="E241">
        <f t="shared" si="12"/>
        <v>1998.7916666666665</v>
      </c>
      <c r="F241">
        <f t="shared" si="13"/>
        <v>0.43200000000000005</v>
      </c>
      <c r="M241" s="11"/>
    </row>
    <row r="242" spans="1:13">
      <c r="A242">
        <v>1998</v>
      </c>
      <c r="B242">
        <v>11</v>
      </c>
      <c r="C242">
        <v>-0.01</v>
      </c>
      <c r="E242">
        <f t="shared" si="12"/>
        <v>1998.875</v>
      </c>
      <c r="F242">
        <f t="shared" si="13"/>
        <v>-1.7999999999999999E-2</v>
      </c>
      <c r="M242" s="11"/>
    </row>
    <row r="243" spans="1:13">
      <c r="A243">
        <v>1998</v>
      </c>
      <c r="B243">
        <v>12</v>
      </c>
      <c r="C243">
        <v>0.13</v>
      </c>
      <c r="E243">
        <f t="shared" si="12"/>
        <v>1998.9583333333333</v>
      </c>
      <c r="F243">
        <f t="shared" si="13"/>
        <v>0.23399999999999999</v>
      </c>
      <c r="M243" s="11"/>
    </row>
    <row r="244" spans="1:13">
      <c r="A244">
        <v>1999</v>
      </c>
      <c r="B244">
        <v>1</v>
      </c>
      <c r="C244">
        <v>-0.08</v>
      </c>
      <c r="E244">
        <f t="shared" si="12"/>
        <v>1999.0416666666665</v>
      </c>
      <c r="F244">
        <f t="shared" si="13"/>
        <v>-0.14399999999999999</v>
      </c>
      <c r="M244" s="11"/>
    </row>
    <row r="245" spans="1:13">
      <c r="A245">
        <v>1999</v>
      </c>
      <c r="B245">
        <v>2</v>
      </c>
      <c r="C245">
        <v>0</v>
      </c>
      <c r="E245">
        <f t="shared" si="12"/>
        <v>1999.125</v>
      </c>
      <c r="F245">
        <f t="shared" si="13"/>
        <v>0</v>
      </c>
      <c r="M245" s="11"/>
    </row>
    <row r="246" spans="1:13">
      <c r="A246">
        <v>1999</v>
      </c>
      <c r="B246">
        <v>3</v>
      </c>
      <c r="C246">
        <v>-0.21</v>
      </c>
      <c r="E246">
        <f t="shared" si="12"/>
        <v>1999.2083333333333</v>
      </c>
      <c r="F246">
        <f t="shared" si="13"/>
        <v>-0.378</v>
      </c>
      <c r="M246" s="11"/>
    </row>
    <row r="247" spans="1:13">
      <c r="A247">
        <v>1999</v>
      </c>
      <c r="B247">
        <v>4</v>
      </c>
      <c r="C247">
        <v>-0.11</v>
      </c>
      <c r="E247">
        <f t="shared" si="12"/>
        <v>1999.2916666666665</v>
      </c>
      <c r="F247">
        <f t="shared" si="13"/>
        <v>-0.19800000000000001</v>
      </c>
      <c r="M247" s="11"/>
    </row>
    <row r="248" spans="1:13">
      <c r="A248">
        <v>1999</v>
      </c>
      <c r="B248">
        <v>5</v>
      </c>
      <c r="C248">
        <v>-0.16</v>
      </c>
      <c r="E248">
        <f t="shared" si="12"/>
        <v>1999.375</v>
      </c>
      <c r="F248">
        <f t="shared" si="13"/>
        <v>-0.28799999999999998</v>
      </c>
      <c r="M248" s="11"/>
    </row>
    <row r="249" spans="1:13">
      <c r="A249">
        <v>1999</v>
      </c>
      <c r="B249">
        <v>6</v>
      </c>
      <c r="C249">
        <v>-0.28999999999999998</v>
      </c>
      <c r="E249">
        <f t="shared" si="12"/>
        <v>1999.4583333333333</v>
      </c>
      <c r="F249">
        <f t="shared" si="13"/>
        <v>-0.52200000000000002</v>
      </c>
      <c r="M249" s="11"/>
    </row>
    <row r="250" spans="1:13">
      <c r="A250">
        <v>1999</v>
      </c>
      <c r="B250">
        <v>7</v>
      </c>
      <c r="C250">
        <v>-0.15</v>
      </c>
      <c r="E250">
        <f t="shared" si="12"/>
        <v>1999.5416666666665</v>
      </c>
      <c r="F250">
        <f t="shared" si="13"/>
        <v>-0.26999999999999996</v>
      </c>
      <c r="M250" s="11"/>
    </row>
    <row r="251" spans="1:13">
      <c r="A251">
        <v>1999</v>
      </c>
      <c r="B251">
        <v>8</v>
      </c>
      <c r="C251">
        <v>-0.2</v>
      </c>
      <c r="E251">
        <f t="shared" si="12"/>
        <v>1999.625</v>
      </c>
      <c r="F251">
        <f t="shared" si="13"/>
        <v>-0.36</v>
      </c>
      <c r="M251" s="11"/>
    </row>
    <row r="252" spans="1:13">
      <c r="A252">
        <v>1999</v>
      </c>
      <c r="B252">
        <v>9</v>
      </c>
      <c r="C252">
        <v>-0.12</v>
      </c>
      <c r="E252">
        <f t="shared" si="12"/>
        <v>1999.7083333333333</v>
      </c>
      <c r="F252">
        <f t="shared" si="13"/>
        <v>-0.21600000000000003</v>
      </c>
      <c r="M252" s="11"/>
    </row>
    <row r="253" spans="1:13">
      <c r="A253">
        <v>1999</v>
      </c>
      <c r="B253">
        <v>10</v>
      </c>
      <c r="C253">
        <v>-0.17</v>
      </c>
      <c r="E253">
        <f t="shared" si="12"/>
        <v>1999.7916666666665</v>
      </c>
      <c r="F253">
        <f t="shared" si="13"/>
        <v>-0.30599999999999999</v>
      </c>
      <c r="M253" s="11"/>
    </row>
    <row r="254" spans="1:13">
      <c r="A254">
        <v>1999</v>
      </c>
      <c r="B254">
        <v>11</v>
      </c>
      <c r="C254">
        <v>-0.2</v>
      </c>
      <c r="E254">
        <f t="shared" si="12"/>
        <v>1999.875</v>
      </c>
      <c r="F254">
        <f t="shared" si="13"/>
        <v>-0.36</v>
      </c>
      <c r="M254" s="11"/>
    </row>
    <row r="255" spans="1:13">
      <c r="A255">
        <v>1999</v>
      </c>
      <c r="B255">
        <v>12</v>
      </c>
      <c r="C255">
        <v>-0.16</v>
      </c>
      <c r="E255">
        <f t="shared" si="12"/>
        <v>1999.9583333333333</v>
      </c>
      <c r="F255">
        <f t="shared" si="13"/>
        <v>-0.28799999999999998</v>
      </c>
      <c r="M255" s="11"/>
    </row>
    <row r="256" spans="1:13">
      <c r="A256">
        <v>2000</v>
      </c>
      <c r="B256">
        <v>1</v>
      </c>
      <c r="C256">
        <v>-0.41</v>
      </c>
      <c r="E256">
        <f t="shared" si="12"/>
        <v>2000.0416666666665</v>
      </c>
      <c r="F256">
        <f t="shared" si="13"/>
        <v>-0.73799999999999999</v>
      </c>
      <c r="M256" s="11"/>
    </row>
    <row r="257" spans="1:13">
      <c r="A257">
        <v>2000</v>
      </c>
      <c r="B257">
        <v>2</v>
      </c>
      <c r="C257">
        <v>-0.23</v>
      </c>
      <c r="E257">
        <f t="shared" si="12"/>
        <v>2000.125</v>
      </c>
      <c r="F257">
        <f t="shared" si="13"/>
        <v>-0.41400000000000003</v>
      </c>
      <c r="M257" s="11"/>
    </row>
    <row r="258" spans="1:13">
      <c r="A258">
        <v>2000</v>
      </c>
      <c r="B258">
        <v>3</v>
      </c>
      <c r="C258">
        <v>-0.14000000000000001</v>
      </c>
      <c r="E258">
        <f t="shared" si="12"/>
        <v>2000.2083333333333</v>
      </c>
      <c r="F258">
        <f t="shared" si="13"/>
        <v>-0.25200000000000006</v>
      </c>
      <c r="M258" s="11"/>
    </row>
    <row r="259" spans="1:13">
      <c r="A259">
        <v>2000</v>
      </c>
      <c r="B259">
        <v>4</v>
      </c>
      <c r="C259">
        <v>-7.0000000000000007E-2</v>
      </c>
      <c r="E259">
        <f t="shared" si="12"/>
        <v>2000.2916666666665</v>
      </c>
      <c r="F259">
        <f t="shared" si="13"/>
        <v>-0.12600000000000003</v>
      </c>
      <c r="M259" s="11"/>
    </row>
    <row r="260" spans="1:13">
      <c r="A260">
        <v>2000</v>
      </c>
      <c r="B260">
        <v>5</v>
      </c>
      <c r="C260">
        <v>-0.04</v>
      </c>
      <c r="E260">
        <f t="shared" si="12"/>
        <v>2000.375</v>
      </c>
      <c r="F260">
        <f t="shared" si="13"/>
        <v>-7.1999999999999995E-2</v>
      </c>
      <c r="M260" s="11"/>
    </row>
    <row r="261" spans="1:13">
      <c r="A261">
        <v>2000</v>
      </c>
      <c r="B261">
        <v>6</v>
      </c>
      <c r="C261">
        <v>-0.06</v>
      </c>
      <c r="E261">
        <f t="shared" si="12"/>
        <v>2000.4583333333333</v>
      </c>
      <c r="F261">
        <f t="shared" si="13"/>
        <v>-0.10800000000000001</v>
      </c>
      <c r="M261" s="11"/>
    </row>
    <row r="262" spans="1:13">
      <c r="A262">
        <v>2000</v>
      </c>
      <c r="B262">
        <v>7</v>
      </c>
      <c r="C262">
        <v>-0.18</v>
      </c>
      <c r="E262">
        <f t="shared" ref="E262:E325" si="14">A262+B262/12-1/24</f>
        <v>2000.5416666666665</v>
      </c>
      <c r="F262">
        <f t="shared" ref="F262:F325" si="15">C262*9/5</f>
        <v>-0.32399999999999995</v>
      </c>
      <c r="M262" s="11"/>
    </row>
    <row r="263" spans="1:13">
      <c r="A263">
        <v>2000</v>
      </c>
      <c r="B263">
        <v>8</v>
      </c>
      <c r="C263">
        <v>-0.24</v>
      </c>
      <c r="E263">
        <f t="shared" si="14"/>
        <v>2000.625</v>
      </c>
      <c r="F263">
        <f t="shared" si="15"/>
        <v>-0.43200000000000005</v>
      </c>
      <c r="M263" s="11"/>
    </row>
    <row r="264" spans="1:13">
      <c r="A264">
        <v>2000</v>
      </c>
      <c r="B264">
        <v>9</v>
      </c>
      <c r="C264">
        <v>-0.14000000000000001</v>
      </c>
      <c r="E264">
        <f t="shared" si="14"/>
        <v>2000.7083333333333</v>
      </c>
      <c r="F264">
        <f t="shared" si="15"/>
        <v>-0.25200000000000006</v>
      </c>
      <c r="M264" s="11"/>
    </row>
    <row r="265" spans="1:13">
      <c r="A265">
        <v>2000</v>
      </c>
      <c r="B265">
        <v>10</v>
      </c>
      <c r="C265">
        <v>-0.12</v>
      </c>
      <c r="E265">
        <f t="shared" si="14"/>
        <v>2000.7916666666665</v>
      </c>
      <c r="F265">
        <f t="shared" si="15"/>
        <v>-0.21600000000000003</v>
      </c>
      <c r="M265" s="11"/>
    </row>
    <row r="266" spans="1:13">
      <c r="A266">
        <v>2000</v>
      </c>
      <c r="B266">
        <v>11</v>
      </c>
      <c r="C266">
        <v>-0.12</v>
      </c>
      <c r="E266">
        <f t="shared" si="14"/>
        <v>2000.875</v>
      </c>
      <c r="F266">
        <f t="shared" si="15"/>
        <v>-0.21600000000000003</v>
      </c>
      <c r="M266" s="11"/>
    </row>
    <row r="267" spans="1:13">
      <c r="A267">
        <v>2000</v>
      </c>
      <c r="B267">
        <v>12</v>
      </c>
      <c r="C267">
        <v>-0.14000000000000001</v>
      </c>
      <c r="E267">
        <f t="shared" si="14"/>
        <v>2000.9583333333333</v>
      </c>
      <c r="F267">
        <f t="shared" si="15"/>
        <v>-0.25200000000000006</v>
      </c>
      <c r="M267" s="11"/>
    </row>
    <row r="268" spans="1:13">
      <c r="A268">
        <v>2001</v>
      </c>
      <c r="B268">
        <v>1</v>
      </c>
      <c r="C268">
        <v>-0.19</v>
      </c>
      <c r="E268">
        <f t="shared" si="14"/>
        <v>2001.0416666666665</v>
      </c>
      <c r="F268">
        <f t="shared" si="15"/>
        <v>-0.34199999999999997</v>
      </c>
      <c r="M268" s="11"/>
    </row>
    <row r="269" spans="1:13">
      <c r="A269">
        <v>2001</v>
      </c>
      <c r="B269">
        <v>2</v>
      </c>
      <c r="C269">
        <v>-0.06</v>
      </c>
      <c r="E269">
        <f t="shared" si="14"/>
        <v>2001.125</v>
      </c>
      <c r="F269">
        <f t="shared" si="15"/>
        <v>-0.10800000000000001</v>
      </c>
      <c r="M269" s="11"/>
    </row>
    <row r="270" spans="1:13">
      <c r="A270">
        <v>2001</v>
      </c>
      <c r="B270">
        <v>3</v>
      </c>
      <c r="C270">
        <v>-0.08</v>
      </c>
      <c r="E270">
        <f t="shared" si="14"/>
        <v>2001.2083333333333</v>
      </c>
      <c r="F270">
        <f t="shared" si="15"/>
        <v>-0.14399999999999999</v>
      </c>
      <c r="M270" s="11"/>
    </row>
    <row r="271" spans="1:13">
      <c r="A271">
        <v>2001</v>
      </c>
      <c r="B271">
        <v>4</v>
      </c>
      <c r="C271">
        <v>0.08</v>
      </c>
      <c r="E271">
        <f t="shared" si="14"/>
        <v>2001.2916666666665</v>
      </c>
      <c r="F271">
        <f t="shared" si="15"/>
        <v>0.14399999999999999</v>
      </c>
      <c r="M271" s="11"/>
    </row>
    <row r="272" spans="1:13">
      <c r="A272">
        <v>2001</v>
      </c>
      <c r="B272">
        <v>5</v>
      </c>
      <c r="C272">
        <v>7.0000000000000007E-2</v>
      </c>
      <c r="E272">
        <f t="shared" si="14"/>
        <v>2001.375</v>
      </c>
      <c r="F272">
        <f t="shared" si="15"/>
        <v>0.12600000000000003</v>
      </c>
      <c r="M272" s="11"/>
    </row>
    <row r="273" spans="1:13">
      <c r="A273">
        <v>2001</v>
      </c>
      <c r="B273">
        <v>6</v>
      </c>
      <c r="C273">
        <v>-0.1</v>
      </c>
      <c r="E273">
        <f t="shared" si="14"/>
        <v>2001.4583333333333</v>
      </c>
      <c r="F273">
        <f t="shared" si="15"/>
        <v>-0.18</v>
      </c>
      <c r="M273" s="11"/>
    </row>
    <row r="274" spans="1:13">
      <c r="A274">
        <v>2001</v>
      </c>
      <c r="B274">
        <v>7</v>
      </c>
      <c r="C274">
        <v>-0.05</v>
      </c>
      <c r="E274">
        <f t="shared" si="14"/>
        <v>2001.5416666666665</v>
      </c>
      <c r="F274">
        <f t="shared" si="15"/>
        <v>-0.09</v>
      </c>
      <c r="M274" s="11"/>
    </row>
    <row r="275" spans="1:13">
      <c r="A275">
        <v>2001</v>
      </c>
      <c r="B275">
        <v>8</v>
      </c>
      <c r="C275">
        <v>0.12</v>
      </c>
      <c r="E275">
        <f t="shared" si="14"/>
        <v>2001.625</v>
      </c>
      <c r="F275">
        <f t="shared" si="15"/>
        <v>0.21600000000000003</v>
      </c>
      <c r="M275" s="11"/>
    </row>
    <row r="276" spans="1:13">
      <c r="A276">
        <v>2001</v>
      </c>
      <c r="B276">
        <v>9</v>
      </c>
      <c r="C276">
        <v>-0.17</v>
      </c>
      <c r="E276">
        <f t="shared" si="14"/>
        <v>2001.7083333333333</v>
      </c>
      <c r="F276">
        <f t="shared" si="15"/>
        <v>-0.30599999999999999</v>
      </c>
      <c r="M276" s="11"/>
    </row>
    <row r="277" spans="1:13">
      <c r="A277">
        <v>2001</v>
      </c>
      <c r="B277">
        <v>10</v>
      </c>
      <c r="C277">
        <v>0.03</v>
      </c>
      <c r="E277">
        <f t="shared" si="14"/>
        <v>2001.7916666666665</v>
      </c>
      <c r="F277">
        <f t="shared" si="15"/>
        <v>5.4000000000000006E-2</v>
      </c>
      <c r="M277" s="11"/>
    </row>
    <row r="278" spans="1:13">
      <c r="A278">
        <v>2001</v>
      </c>
      <c r="B278">
        <v>11</v>
      </c>
      <c r="C278">
        <v>0.04</v>
      </c>
      <c r="E278">
        <f t="shared" si="14"/>
        <v>2001.875</v>
      </c>
      <c r="F278">
        <f t="shared" si="15"/>
        <v>7.1999999999999995E-2</v>
      </c>
      <c r="M278" s="11"/>
    </row>
    <row r="279" spans="1:13">
      <c r="A279">
        <v>2001</v>
      </c>
      <c r="B279">
        <v>12</v>
      </c>
      <c r="C279">
        <v>0.04</v>
      </c>
      <c r="E279">
        <f t="shared" si="14"/>
        <v>2001.9583333333333</v>
      </c>
      <c r="F279">
        <f t="shared" si="15"/>
        <v>7.1999999999999995E-2</v>
      </c>
      <c r="M279" s="11"/>
    </row>
    <row r="280" spans="1:13">
      <c r="A280">
        <v>2002</v>
      </c>
      <c r="B280">
        <v>1</v>
      </c>
      <c r="C280">
        <v>0.09</v>
      </c>
      <c r="E280">
        <f t="shared" si="14"/>
        <v>2002.0416666666665</v>
      </c>
      <c r="F280">
        <f t="shared" si="15"/>
        <v>0.16199999999999998</v>
      </c>
      <c r="M280" s="11"/>
    </row>
    <row r="281" spans="1:13">
      <c r="A281">
        <v>2002</v>
      </c>
      <c r="B281">
        <v>2</v>
      </c>
      <c r="C281">
        <v>0.14000000000000001</v>
      </c>
      <c r="E281">
        <f t="shared" si="14"/>
        <v>2002.125</v>
      </c>
      <c r="F281">
        <f t="shared" si="15"/>
        <v>0.25200000000000006</v>
      </c>
      <c r="M281" s="11"/>
    </row>
    <row r="282" spans="1:13">
      <c r="A282">
        <v>2002</v>
      </c>
      <c r="B282">
        <v>3</v>
      </c>
      <c r="C282">
        <v>0.11</v>
      </c>
      <c r="E282">
        <f t="shared" si="14"/>
        <v>2002.2083333333333</v>
      </c>
      <c r="F282">
        <f t="shared" si="15"/>
        <v>0.19800000000000001</v>
      </c>
      <c r="M282" s="11"/>
    </row>
    <row r="283" spans="1:13">
      <c r="A283">
        <v>2002</v>
      </c>
      <c r="B283">
        <v>4</v>
      </c>
      <c r="C283">
        <v>0.11</v>
      </c>
      <c r="E283">
        <f t="shared" si="14"/>
        <v>2002.2916666666665</v>
      </c>
      <c r="F283">
        <f t="shared" si="15"/>
        <v>0.19800000000000001</v>
      </c>
      <c r="M283" s="11"/>
    </row>
    <row r="284" spans="1:13">
      <c r="A284">
        <v>2002</v>
      </c>
      <c r="B284">
        <v>5</v>
      </c>
      <c r="C284">
        <v>0.12</v>
      </c>
      <c r="E284">
        <f t="shared" si="14"/>
        <v>2002.375</v>
      </c>
      <c r="F284">
        <f t="shared" si="15"/>
        <v>0.21600000000000003</v>
      </c>
      <c r="M284" s="11"/>
    </row>
    <row r="285" spans="1:13">
      <c r="A285">
        <v>2002</v>
      </c>
      <c r="B285">
        <v>6</v>
      </c>
      <c r="C285">
        <v>0.17</v>
      </c>
      <c r="E285">
        <f t="shared" si="14"/>
        <v>2002.4583333333333</v>
      </c>
      <c r="F285">
        <f t="shared" si="15"/>
        <v>0.30599999999999999</v>
      </c>
      <c r="M285" s="11"/>
    </row>
    <row r="286" spans="1:13">
      <c r="A286">
        <v>2002</v>
      </c>
      <c r="B286">
        <v>7</v>
      </c>
      <c r="C286">
        <v>0.1</v>
      </c>
      <c r="E286">
        <f t="shared" si="14"/>
        <v>2002.5416666666665</v>
      </c>
      <c r="F286">
        <f t="shared" si="15"/>
        <v>0.18</v>
      </c>
      <c r="M286" s="11"/>
    </row>
    <row r="287" spans="1:13">
      <c r="A287">
        <v>2002</v>
      </c>
      <c r="B287">
        <v>8</v>
      </c>
      <c r="C287">
        <v>0.05</v>
      </c>
      <c r="E287">
        <f t="shared" si="14"/>
        <v>2002.625</v>
      </c>
      <c r="F287">
        <f t="shared" si="15"/>
        <v>0.09</v>
      </c>
      <c r="M287" s="11"/>
    </row>
    <row r="288" spans="1:13">
      <c r="A288">
        <v>2002</v>
      </c>
      <c r="B288">
        <v>9</v>
      </c>
      <c r="C288">
        <v>0.04</v>
      </c>
      <c r="E288">
        <f t="shared" si="14"/>
        <v>2002.7083333333333</v>
      </c>
      <c r="F288">
        <f t="shared" si="15"/>
        <v>7.1999999999999995E-2</v>
      </c>
      <c r="M288" s="11"/>
    </row>
    <row r="289" spans="1:13">
      <c r="A289">
        <v>2002</v>
      </c>
      <c r="B289">
        <v>10</v>
      </c>
      <c r="C289">
        <v>-0.09</v>
      </c>
      <c r="E289">
        <f t="shared" si="14"/>
        <v>2002.7916666666665</v>
      </c>
      <c r="F289">
        <f t="shared" si="15"/>
        <v>-0.16199999999999998</v>
      </c>
      <c r="M289" s="11"/>
    </row>
    <row r="290" spans="1:13">
      <c r="A290">
        <v>2002</v>
      </c>
      <c r="B290">
        <v>11</v>
      </c>
      <c r="C290">
        <v>0.08</v>
      </c>
      <c r="E290">
        <f t="shared" si="14"/>
        <v>2002.875</v>
      </c>
      <c r="F290">
        <f t="shared" si="15"/>
        <v>0.14399999999999999</v>
      </c>
      <c r="M290" s="11"/>
    </row>
    <row r="291" spans="1:13">
      <c r="A291">
        <v>2002</v>
      </c>
      <c r="B291">
        <v>12</v>
      </c>
      <c r="C291">
        <v>0.03</v>
      </c>
      <c r="E291">
        <f t="shared" si="14"/>
        <v>2002.9583333333333</v>
      </c>
      <c r="F291">
        <f t="shared" si="15"/>
        <v>5.4000000000000006E-2</v>
      </c>
      <c r="M291" s="11"/>
    </row>
    <row r="292" spans="1:13">
      <c r="A292">
        <v>2003</v>
      </c>
      <c r="B292">
        <v>1</v>
      </c>
      <c r="C292">
        <v>0.2</v>
      </c>
      <c r="E292">
        <f t="shared" si="14"/>
        <v>2003.0416666666665</v>
      </c>
      <c r="F292">
        <f t="shared" si="15"/>
        <v>0.36</v>
      </c>
      <c r="M292" s="11"/>
    </row>
    <row r="293" spans="1:13">
      <c r="A293">
        <v>2003</v>
      </c>
      <c r="B293">
        <v>2</v>
      </c>
      <c r="C293">
        <v>0.09</v>
      </c>
      <c r="E293">
        <f t="shared" si="14"/>
        <v>2003.125</v>
      </c>
      <c r="F293">
        <f t="shared" si="15"/>
        <v>0.16199999999999998</v>
      </c>
      <c r="M293" s="11"/>
    </row>
    <row r="294" spans="1:13">
      <c r="A294">
        <v>2003</v>
      </c>
      <c r="B294">
        <v>3</v>
      </c>
      <c r="C294">
        <v>0.02</v>
      </c>
      <c r="E294">
        <f t="shared" si="14"/>
        <v>2003.2083333333333</v>
      </c>
      <c r="F294">
        <f t="shared" si="15"/>
        <v>3.5999999999999997E-2</v>
      </c>
      <c r="M294" s="11"/>
    </row>
    <row r="295" spans="1:13">
      <c r="A295">
        <v>2003</v>
      </c>
      <c r="B295">
        <v>4</v>
      </c>
      <c r="C295">
        <v>0.03</v>
      </c>
      <c r="E295">
        <f t="shared" si="14"/>
        <v>2003.2916666666665</v>
      </c>
      <c r="F295">
        <f t="shared" si="15"/>
        <v>5.4000000000000006E-2</v>
      </c>
      <c r="M295" s="11"/>
    </row>
    <row r="296" spans="1:13">
      <c r="A296">
        <v>2003</v>
      </c>
      <c r="B296">
        <v>5</v>
      </c>
      <c r="C296">
        <v>0.08</v>
      </c>
      <c r="E296">
        <f t="shared" si="14"/>
        <v>2003.375</v>
      </c>
      <c r="F296">
        <f t="shared" si="15"/>
        <v>0.14399999999999999</v>
      </c>
      <c r="M296" s="11"/>
    </row>
    <row r="297" spans="1:13">
      <c r="A297">
        <v>2003</v>
      </c>
      <c r="B297">
        <v>6</v>
      </c>
      <c r="C297">
        <v>-0.14000000000000001</v>
      </c>
      <c r="E297">
        <f t="shared" si="14"/>
        <v>2003.4583333333333</v>
      </c>
      <c r="F297">
        <f t="shared" si="15"/>
        <v>-0.25200000000000006</v>
      </c>
      <c r="M297" s="11"/>
    </row>
    <row r="298" spans="1:13">
      <c r="A298">
        <v>2003</v>
      </c>
      <c r="B298">
        <v>7</v>
      </c>
      <c r="C298">
        <v>-0.05</v>
      </c>
      <c r="E298">
        <f t="shared" si="14"/>
        <v>2003.5416666666665</v>
      </c>
      <c r="F298">
        <f t="shared" si="15"/>
        <v>-0.09</v>
      </c>
      <c r="M298" s="11"/>
    </row>
    <row r="299" spans="1:13">
      <c r="A299">
        <v>2003</v>
      </c>
      <c r="B299">
        <v>8</v>
      </c>
      <c r="C299">
        <v>-0.03</v>
      </c>
      <c r="E299">
        <f t="shared" si="14"/>
        <v>2003.625</v>
      </c>
      <c r="F299">
        <f t="shared" si="15"/>
        <v>-5.4000000000000006E-2</v>
      </c>
      <c r="M299" s="11"/>
    </row>
    <row r="300" spans="1:13">
      <c r="A300">
        <v>2003</v>
      </c>
      <c r="B300">
        <v>9</v>
      </c>
      <c r="C300">
        <v>-0.02</v>
      </c>
      <c r="E300">
        <f t="shared" si="14"/>
        <v>2003.7083333333333</v>
      </c>
      <c r="F300">
        <f t="shared" si="15"/>
        <v>-3.5999999999999997E-2</v>
      </c>
      <c r="M300" s="11"/>
    </row>
    <row r="301" spans="1:13">
      <c r="A301">
        <v>2003</v>
      </c>
      <c r="B301">
        <v>10</v>
      </c>
      <c r="C301">
        <v>0.12</v>
      </c>
      <c r="E301">
        <f t="shared" si="14"/>
        <v>2003.7916666666665</v>
      </c>
      <c r="F301">
        <f t="shared" si="15"/>
        <v>0.21600000000000003</v>
      </c>
      <c r="M301" s="11"/>
    </row>
    <row r="302" spans="1:13">
      <c r="A302">
        <v>2003</v>
      </c>
      <c r="B302">
        <v>11</v>
      </c>
      <c r="C302">
        <v>0.04</v>
      </c>
      <c r="E302">
        <f t="shared" si="14"/>
        <v>2003.875</v>
      </c>
      <c r="F302">
        <f t="shared" si="15"/>
        <v>7.1999999999999995E-2</v>
      </c>
      <c r="M302" s="11"/>
    </row>
    <row r="303" spans="1:13">
      <c r="A303">
        <v>2003</v>
      </c>
      <c r="B303">
        <v>12</v>
      </c>
      <c r="C303">
        <v>0.26</v>
      </c>
      <c r="E303">
        <f t="shared" si="14"/>
        <v>2003.9583333333333</v>
      </c>
      <c r="F303">
        <f t="shared" si="15"/>
        <v>0.46799999999999997</v>
      </c>
      <c r="M303" s="11"/>
    </row>
    <row r="304" spans="1:13">
      <c r="A304">
        <v>2004</v>
      </c>
      <c r="B304">
        <v>1</v>
      </c>
      <c r="C304">
        <v>7.0000000000000007E-2</v>
      </c>
      <c r="E304">
        <f t="shared" si="14"/>
        <v>2004.0416666666665</v>
      </c>
      <c r="F304">
        <f t="shared" si="15"/>
        <v>0.12600000000000003</v>
      </c>
      <c r="M304" s="11"/>
    </row>
    <row r="305" spans="1:13">
      <c r="A305">
        <v>2004</v>
      </c>
      <c r="B305">
        <v>2</v>
      </c>
      <c r="C305">
        <v>0.09</v>
      </c>
      <c r="E305">
        <f t="shared" si="14"/>
        <v>2004.125</v>
      </c>
      <c r="F305">
        <f t="shared" si="15"/>
        <v>0.16199999999999998</v>
      </c>
      <c r="M305" s="11"/>
    </row>
    <row r="306" spans="1:13">
      <c r="A306">
        <v>2004</v>
      </c>
      <c r="B306">
        <v>3</v>
      </c>
      <c r="C306">
        <v>0.22</v>
      </c>
      <c r="E306">
        <f t="shared" si="14"/>
        <v>2004.2083333333333</v>
      </c>
      <c r="F306">
        <f t="shared" si="15"/>
        <v>0.39600000000000002</v>
      </c>
      <c r="M306" s="11"/>
    </row>
    <row r="307" spans="1:13">
      <c r="A307">
        <v>2004</v>
      </c>
      <c r="B307">
        <v>4</v>
      </c>
      <c r="C307">
        <v>0.01</v>
      </c>
      <c r="E307">
        <f t="shared" si="14"/>
        <v>2004.2916666666665</v>
      </c>
      <c r="F307">
        <f t="shared" si="15"/>
        <v>1.7999999999999999E-2</v>
      </c>
      <c r="M307" s="11"/>
    </row>
    <row r="308" spans="1:13">
      <c r="A308">
        <v>2004</v>
      </c>
      <c r="B308">
        <v>5</v>
      </c>
      <c r="C308">
        <v>-0.05</v>
      </c>
      <c r="E308">
        <f t="shared" si="14"/>
        <v>2004.375</v>
      </c>
      <c r="F308">
        <f t="shared" si="15"/>
        <v>-0.09</v>
      </c>
      <c r="M308" s="11"/>
    </row>
    <row r="309" spans="1:13">
      <c r="A309">
        <v>2004</v>
      </c>
      <c r="B309">
        <v>6</v>
      </c>
      <c r="C309">
        <v>-0.14000000000000001</v>
      </c>
      <c r="E309">
        <f t="shared" si="14"/>
        <v>2004.4583333333333</v>
      </c>
      <c r="F309">
        <f t="shared" si="15"/>
        <v>-0.25200000000000006</v>
      </c>
      <c r="M309" s="11"/>
    </row>
    <row r="310" spans="1:13">
      <c r="A310">
        <v>2004</v>
      </c>
      <c r="B310">
        <v>7</v>
      </c>
      <c r="C310">
        <v>-0.36</v>
      </c>
      <c r="E310">
        <f t="shared" si="14"/>
        <v>2004.5416666666665</v>
      </c>
      <c r="F310">
        <f t="shared" si="15"/>
        <v>-0.64799999999999991</v>
      </c>
      <c r="M310" s="11"/>
    </row>
    <row r="311" spans="1:13">
      <c r="A311">
        <v>2004</v>
      </c>
      <c r="B311">
        <v>8</v>
      </c>
      <c r="C311">
        <v>-0.22</v>
      </c>
      <c r="E311">
        <f t="shared" si="14"/>
        <v>2004.625</v>
      </c>
      <c r="F311">
        <f t="shared" si="15"/>
        <v>-0.39600000000000002</v>
      </c>
      <c r="M311" s="11"/>
    </row>
    <row r="312" spans="1:13">
      <c r="A312">
        <v>2004</v>
      </c>
      <c r="B312">
        <v>9</v>
      </c>
      <c r="C312">
        <v>-0.15</v>
      </c>
      <c r="E312">
        <f t="shared" si="14"/>
        <v>2004.7083333333333</v>
      </c>
      <c r="F312">
        <f t="shared" si="15"/>
        <v>-0.26999999999999996</v>
      </c>
      <c r="M312" s="11"/>
    </row>
    <row r="313" spans="1:13">
      <c r="A313">
        <v>2004</v>
      </c>
      <c r="B313">
        <v>10</v>
      </c>
      <c r="C313">
        <v>-0.01</v>
      </c>
      <c r="E313">
        <f t="shared" si="14"/>
        <v>2004.7916666666665</v>
      </c>
      <c r="F313">
        <f t="shared" si="15"/>
        <v>-1.7999999999999999E-2</v>
      </c>
      <c r="M313" s="11"/>
    </row>
    <row r="314" spans="1:13">
      <c r="A314">
        <v>2004</v>
      </c>
      <c r="B314">
        <v>11</v>
      </c>
      <c r="C314">
        <v>-7.0000000000000007E-2</v>
      </c>
      <c r="E314">
        <f t="shared" si="14"/>
        <v>2004.875</v>
      </c>
      <c r="F314">
        <f t="shared" si="15"/>
        <v>-0.12600000000000003</v>
      </c>
      <c r="M314" s="11"/>
    </row>
    <row r="315" spans="1:13">
      <c r="A315">
        <v>2004</v>
      </c>
      <c r="B315">
        <v>12</v>
      </c>
      <c r="C315">
        <v>-7.0000000000000007E-2</v>
      </c>
      <c r="E315">
        <f t="shared" si="14"/>
        <v>2004.9583333333333</v>
      </c>
      <c r="F315">
        <f t="shared" si="15"/>
        <v>-0.12600000000000003</v>
      </c>
      <c r="M315" s="11"/>
    </row>
    <row r="316" spans="1:13">
      <c r="A316">
        <v>2005</v>
      </c>
      <c r="B316">
        <v>1</v>
      </c>
      <c r="C316">
        <v>0.15</v>
      </c>
      <c r="E316">
        <f t="shared" si="14"/>
        <v>2005.0416666666665</v>
      </c>
      <c r="F316">
        <f t="shared" si="15"/>
        <v>0.26999999999999996</v>
      </c>
      <c r="M316" s="11"/>
    </row>
    <row r="317" spans="1:13">
      <c r="A317">
        <v>2005</v>
      </c>
      <c r="B317">
        <v>2</v>
      </c>
      <c r="C317">
        <v>0.01</v>
      </c>
      <c r="E317">
        <f t="shared" si="14"/>
        <v>2005.125</v>
      </c>
      <c r="F317">
        <f t="shared" si="15"/>
        <v>1.7999999999999999E-2</v>
      </c>
      <c r="M317" s="11"/>
    </row>
    <row r="318" spans="1:13">
      <c r="A318">
        <v>2005</v>
      </c>
      <c r="B318">
        <v>3</v>
      </c>
      <c r="C318">
        <v>0.06</v>
      </c>
      <c r="E318">
        <f t="shared" si="14"/>
        <v>2005.2083333333333</v>
      </c>
      <c r="F318">
        <f t="shared" si="15"/>
        <v>0.10800000000000001</v>
      </c>
      <c r="M318" s="11"/>
    </row>
    <row r="319" spans="1:13">
      <c r="A319">
        <v>2005</v>
      </c>
      <c r="B319">
        <v>4</v>
      </c>
      <c r="C319">
        <v>0.2</v>
      </c>
      <c r="E319">
        <f t="shared" si="14"/>
        <v>2005.2916666666665</v>
      </c>
      <c r="F319">
        <f t="shared" si="15"/>
        <v>0.36</v>
      </c>
      <c r="M319" s="11"/>
    </row>
    <row r="320" spans="1:13">
      <c r="A320">
        <v>2005</v>
      </c>
      <c r="B320">
        <v>5</v>
      </c>
      <c r="C320">
        <v>0.01</v>
      </c>
      <c r="E320">
        <f t="shared" si="14"/>
        <v>2005.375</v>
      </c>
      <c r="F320">
        <f t="shared" si="15"/>
        <v>1.7999999999999999E-2</v>
      </c>
      <c r="M320" s="11"/>
    </row>
    <row r="321" spans="1:13">
      <c r="A321">
        <v>2005</v>
      </c>
      <c r="B321">
        <v>6</v>
      </c>
      <c r="C321">
        <v>0.02</v>
      </c>
      <c r="E321">
        <f t="shared" si="14"/>
        <v>2005.4583333333333</v>
      </c>
      <c r="F321">
        <f t="shared" si="15"/>
        <v>3.5999999999999997E-2</v>
      </c>
      <c r="M321" s="11"/>
    </row>
    <row r="322" spans="1:13">
      <c r="A322">
        <v>2005</v>
      </c>
      <c r="B322">
        <v>7</v>
      </c>
      <c r="C322">
        <v>0.09</v>
      </c>
      <c r="E322">
        <f t="shared" si="14"/>
        <v>2005.5416666666665</v>
      </c>
      <c r="F322">
        <f t="shared" si="15"/>
        <v>0.16199999999999998</v>
      </c>
      <c r="M322" s="11"/>
    </row>
    <row r="323" spans="1:13">
      <c r="A323">
        <v>2005</v>
      </c>
      <c r="B323">
        <v>8</v>
      </c>
      <c r="C323">
        <v>-0.03</v>
      </c>
      <c r="E323">
        <f t="shared" si="14"/>
        <v>2005.625</v>
      </c>
      <c r="F323">
        <f t="shared" si="15"/>
        <v>-5.4000000000000006E-2</v>
      </c>
      <c r="M323" s="11"/>
    </row>
    <row r="324" spans="1:13">
      <c r="A324">
        <v>2005</v>
      </c>
      <c r="B324">
        <v>9</v>
      </c>
      <c r="C324">
        <v>0.08</v>
      </c>
      <c r="E324">
        <f t="shared" si="14"/>
        <v>2005.7083333333333</v>
      </c>
      <c r="F324">
        <f t="shared" si="15"/>
        <v>0.14399999999999999</v>
      </c>
      <c r="M324" s="11"/>
    </row>
    <row r="325" spans="1:13">
      <c r="A325">
        <v>2005</v>
      </c>
      <c r="B325">
        <v>10</v>
      </c>
      <c r="C325">
        <v>0.11</v>
      </c>
      <c r="E325">
        <f t="shared" si="14"/>
        <v>2005.7916666666665</v>
      </c>
      <c r="F325">
        <f t="shared" si="15"/>
        <v>0.19800000000000001</v>
      </c>
      <c r="M325" s="11"/>
    </row>
    <row r="326" spans="1:13">
      <c r="A326">
        <v>2005</v>
      </c>
      <c r="B326">
        <v>11</v>
      </c>
      <c r="C326">
        <v>7.0000000000000007E-2</v>
      </c>
      <c r="E326">
        <f t="shared" ref="E326:E389" si="16">A326+B326/12-1/24</f>
        <v>2005.875</v>
      </c>
      <c r="F326">
        <f t="shared" ref="F326:F389" si="17">C326*9/5</f>
        <v>0.12600000000000003</v>
      </c>
      <c r="M326" s="11"/>
    </row>
    <row r="327" spans="1:13">
      <c r="A327">
        <v>2005</v>
      </c>
      <c r="B327">
        <v>12</v>
      </c>
      <c r="C327">
        <v>-0.04</v>
      </c>
      <c r="E327">
        <f t="shared" si="16"/>
        <v>2005.9583333333333</v>
      </c>
      <c r="F327">
        <f t="shared" si="17"/>
        <v>-7.1999999999999995E-2</v>
      </c>
      <c r="M327" s="11"/>
    </row>
    <row r="328" spans="1:13">
      <c r="A328">
        <v>2006</v>
      </c>
      <c r="B328">
        <v>1</v>
      </c>
      <c r="C328">
        <v>0.01</v>
      </c>
      <c r="E328">
        <f t="shared" si="16"/>
        <v>2006.0416666666665</v>
      </c>
      <c r="F328">
        <f t="shared" si="17"/>
        <v>1.7999999999999999E-2</v>
      </c>
      <c r="M328" s="11"/>
    </row>
    <row r="329" spans="1:13">
      <c r="A329">
        <v>2006</v>
      </c>
      <c r="B329">
        <v>2</v>
      </c>
      <c r="C329">
        <v>0.01</v>
      </c>
      <c r="E329">
        <f t="shared" si="16"/>
        <v>2006.125</v>
      </c>
      <c r="F329">
        <f t="shared" si="17"/>
        <v>1.7999999999999999E-2</v>
      </c>
      <c r="M329" s="11"/>
    </row>
    <row r="330" spans="1:13">
      <c r="A330">
        <v>2006</v>
      </c>
      <c r="B330">
        <v>3</v>
      </c>
      <c r="C330">
        <v>0.03</v>
      </c>
      <c r="E330">
        <f t="shared" si="16"/>
        <v>2006.2083333333333</v>
      </c>
      <c r="F330">
        <f t="shared" si="17"/>
        <v>5.4000000000000006E-2</v>
      </c>
      <c r="M330" s="11"/>
    </row>
    <row r="331" spans="1:13">
      <c r="A331">
        <v>2006</v>
      </c>
      <c r="B331">
        <v>4</v>
      </c>
      <c r="C331">
        <v>-0.05</v>
      </c>
      <c r="E331">
        <f t="shared" si="16"/>
        <v>2006.2916666666665</v>
      </c>
      <c r="F331">
        <f t="shared" si="17"/>
        <v>-0.09</v>
      </c>
      <c r="M331" s="11"/>
    </row>
    <row r="332" spans="1:13">
      <c r="A332">
        <v>2006</v>
      </c>
      <c r="B332">
        <v>5</v>
      </c>
      <c r="C332">
        <v>-0.21</v>
      </c>
      <c r="E332">
        <f t="shared" si="16"/>
        <v>2006.375</v>
      </c>
      <c r="F332">
        <f t="shared" si="17"/>
        <v>-0.378</v>
      </c>
      <c r="M332" s="11"/>
    </row>
    <row r="333" spans="1:13">
      <c r="A333">
        <v>2006</v>
      </c>
      <c r="B333">
        <v>6</v>
      </c>
      <c r="C333">
        <v>-0.08</v>
      </c>
      <c r="E333">
        <f t="shared" si="16"/>
        <v>2006.4583333333333</v>
      </c>
      <c r="F333">
        <f t="shared" si="17"/>
        <v>-0.14399999999999999</v>
      </c>
      <c r="M333" s="11"/>
    </row>
    <row r="334" spans="1:13">
      <c r="A334">
        <v>2006</v>
      </c>
      <c r="B334">
        <v>7</v>
      </c>
      <c r="C334">
        <v>-0.02</v>
      </c>
      <c r="E334">
        <f t="shared" si="16"/>
        <v>2006.5416666666665</v>
      </c>
      <c r="F334">
        <f t="shared" si="17"/>
        <v>-3.5999999999999997E-2</v>
      </c>
      <c r="M334" s="11"/>
    </row>
    <row r="335" spans="1:13">
      <c r="A335">
        <v>2006</v>
      </c>
      <c r="B335">
        <v>8</v>
      </c>
      <c r="C335">
        <v>0</v>
      </c>
      <c r="E335">
        <f t="shared" si="16"/>
        <v>2006.625</v>
      </c>
      <c r="F335">
        <f t="shared" si="17"/>
        <v>0</v>
      </c>
      <c r="M335" s="11"/>
    </row>
    <row r="336" spans="1:13">
      <c r="A336">
        <v>2006</v>
      </c>
      <c r="B336">
        <v>9</v>
      </c>
      <c r="C336">
        <v>-0.03</v>
      </c>
      <c r="E336">
        <f t="shared" si="16"/>
        <v>2006.7083333333333</v>
      </c>
      <c r="F336">
        <f t="shared" si="17"/>
        <v>-5.4000000000000006E-2</v>
      </c>
      <c r="M336" s="11"/>
    </row>
    <row r="337" spans="1:13">
      <c r="A337">
        <v>2006</v>
      </c>
      <c r="B337">
        <v>10</v>
      </c>
      <c r="C337">
        <v>0.06</v>
      </c>
      <c r="E337">
        <f t="shared" si="16"/>
        <v>2006.7916666666665</v>
      </c>
      <c r="F337">
        <f t="shared" si="17"/>
        <v>0.10800000000000001</v>
      </c>
      <c r="M337" s="11"/>
    </row>
    <row r="338" spans="1:13">
      <c r="A338">
        <v>2006</v>
      </c>
      <c r="B338">
        <v>11</v>
      </c>
      <c r="C338">
        <v>-0.06</v>
      </c>
      <c r="E338">
        <f t="shared" si="16"/>
        <v>2006.875</v>
      </c>
      <c r="F338">
        <f t="shared" si="17"/>
        <v>-0.10800000000000001</v>
      </c>
      <c r="M338" s="11"/>
    </row>
    <row r="339" spans="1:13">
      <c r="A339">
        <v>2006</v>
      </c>
      <c r="B339">
        <v>12</v>
      </c>
      <c r="C339">
        <v>0.05</v>
      </c>
      <c r="E339">
        <f t="shared" si="16"/>
        <v>2006.9583333333333</v>
      </c>
      <c r="F339">
        <f t="shared" si="17"/>
        <v>0.09</v>
      </c>
      <c r="M339" s="11"/>
    </row>
    <row r="340" spans="1:13">
      <c r="A340">
        <v>2007</v>
      </c>
      <c r="B340">
        <v>1</v>
      </c>
      <c r="C340">
        <v>0.28999999999999998</v>
      </c>
      <c r="E340">
        <f t="shared" si="16"/>
        <v>2007.0416666666665</v>
      </c>
      <c r="F340">
        <f t="shared" si="17"/>
        <v>0.52200000000000002</v>
      </c>
      <c r="M340" s="11"/>
    </row>
    <row r="341" spans="1:13">
      <c r="A341">
        <v>2007</v>
      </c>
      <c r="B341">
        <v>2</v>
      </c>
      <c r="C341">
        <v>0.03</v>
      </c>
      <c r="E341">
        <f t="shared" si="16"/>
        <v>2007.125</v>
      </c>
      <c r="F341">
        <f t="shared" si="17"/>
        <v>5.4000000000000006E-2</v>
      </c>
      <c r="M341" s="11"/>
    </row>
    <row r="342" spans="1:13">
      <c r="A342">
        <v>2007</v>
      </c>
      <c r="B342">
        <v>3</v>
      </c>
      <c r="C342">
        <v>0.13</v>
      </c>
      <c r="E342">
        <f t="shared" si="16"/>
        <v>2007.2083333333333</v>
      </c>
      <c r="F342">
        <f t="shared" si="17"/>
        <v>0.23399999999999999</v>
      </c>
      <c r="M342" s="11"/>
    </row>
    <row r="343" spans="1:13">
      <c r="A343">
        <v>2007</v>
      </c>
      <c r="B343">
        <v>4</v>
      </c>
      <c r="C343">
        <v>0.02</v>
      </c>
      <c r="E343">
        <f t="shared" si="16"/>
        <v>2007.2916666666665</v>
      </c>
      <c r="F343">
        <f t="shared" si="17"/>
        <v>3.5999999999999997E-2</v>
      </c>
      <c r="M343" s="11"/>
    </row>
    <row r="344" spans="1:13">
      <c r="A344">
        <v>2007</v>
      </c>
      <c r="B344">
        <v>5</v>
      </c>
      <c r="C344">
        <v>0.02</v>
      </c>
      <c r="E344">
        <f t="shared" si="16"/>
        <v>2007.375</v>
      </c>
      <c r="F344">
        <f t="shared" si="17"/>
        <v>3.5999999999999997E-2</v>
      </c>
      <c r="M344" s="11"/>
    </row>
    <row r="345" spans="1:13">
      <c r="A345">
        <v>2007</v>
      </c>
      <c r="B345">
        <v>6</v>
      </c>
      <c r="C345">
        <v>0</v>
      </c>
      <c r="E345">
        <f t="shared" si="16"/>
        <v>2007.4583333333333</v>
      </c>
      <c r="F345">
        <f t="shared" si="17"/>
        <v>0</v>
      </c>
      <c r="M345" s="11"/>
    </row>
    <row r="346" spans="1:13">
      <c r="A346">
        <v>2007</v>
      </c>
      <c r="B346">
        <v>7</v>
      </c>
      <c r="C346">
        <v>0.05</v>
      </c>
      <c r="E346">
        <f t="shared" si="16"/>
        <v>2007.5416666666665</v>
      </c>
      <c r="F346">
        <f t="shared" si="17"/>
        <v>0.09</v>
      </c>
      <c r="M346" s="11"/>
    </row>
    <row r="347" spans="1:13">
      <c r="A347">
        <v>2007</v>
      </c>
      <c r="B347">
        <v>8</v>
      </c>
      <c r="C347">
        <v>0.08</v>
      </c>
      <c r="E347">
        <f t="shared" si="16"/>
        <v>2007.625</v>
      </c>
      <c r="F347">
        <f t="shared" si="17"/>
        <v>0.14399999999999999</v>
      </c>
      <c r="M347" s="11"/>
    </row>
    <row r="348" spans="1:13">
      <c r="A348">
        <v>2007</v>
      </c>
      <c r="B348">
        <v>9</v>
      </c>
      <c r="C348">
        <v>-0.05</v>
      </c>
      <c r="E348">
        <f t="shared" si="16"/>
        <v>2007.7083333333333</v>
      </c>
      <c r="F348">
        <f t="shared" si="17"/>
        <v>-0.09</v>
      </c>
      <c r="M348" s="11"/>
    </row>
    <row r="349" spans="1:13">
      <c r="A349">
        <v>2007</v>
      </c>
      <c r="B349">
        <v>10</v>
      </c>
      <c r="C349">
        <v>-0.04</v>
      </c>
      <c r="E349">
        <f t="shared" si="16"/>
        <v>2007.7916666666665</v>
      </c>
      <c r="F349">
        <f t="shared" si="17"/>
        <v>-7.1999999999999995E-2</v>
      </c>
      <c r="M349" s="11"/>
    </row>
    <row r="350" spans="1:13">
      <c r="A350">
        <v>2007</v>
      </c>
      <c r="B350">
        <v>11</v>
      </c>
      <c r="C350">
        <v>-0.09</v>
      </c>
      <c r="E350">
        <f t="shared" si="16"/>
        <v>2007.875</v>
      </c>
      <c r="F350">
        <f t="shared" si="17"/>
        <v>-0.16199999999999998</v>
      </c>
      <c r="M350" s="11"/>
    </row>
    <row r="351" spans="1:13">
      <c r="A351">
        <v>2007</v>
      </c>
      <c r="B351">
        <v>12</v>
      </c>
      <c r="C351">
        <v>-0.16</v>
      </c>
      <c r="E351">
        <f t="shared" si="16"/>
        <v>2007.9583333333333</v>
      </c>
      <c r="F351">
        <f t="shared" si="17"/>
        <v>-0.28799999999999998</v>
      </c>
      <c r="M351" s="11"/>
    </row>
    <row r="352" spans="1:13">
      <c r="A352">
        <v>2008</v>
      </c>
      <c r="B352">
        <v>1</v>
      </c>
      <c r="C352">
        <v>-0.36</v>
      </c>
      <c r="E352">
        <f t="shared" si="16"/>
        <v>2008.0416666666665</v>
      </c>
      <c r="F352">
        <f t="shared" si="17"/>
        <v>-0.64799999999999991</v>
      </c>
      <c r="M352" s="11"/>
    </row>
    <row r="353" spans="1:13">
      <c r="A353">
        <v>2008</v>
      </c>
      <c r="B353">
        <v>2</v>
      </c>
      <c r="C353">
        <v>-0.3</v>
      </c>
      <c r="E353">
        <f t="shared" si="16"/>
        <v>2008.125</v>
      </c>
      <c r="F353">
        <f t="shared" si="17"/>
        <v>-0.53999999999999992</v>
      </c>
      <c r="M353" s="11"/>
    </row>
    <row r="354" spans="1:13">
      <c r="A354">
        <v>2008</v>
      </c>
      <c r="B354">
        <v>3</v>
      </c>
      <c r="C354">
        <v>-0.27</v>
      </c>
      <c r="E354">
        <f t="shared" si="16"/>
        <v>2008.2083333333333</v>
      </c>
      <c r="F354">
        <f t="shared" si="17"/>
        <v>-0.48600000000000004</v>
      </c>
      <c r="M354" s="11"/>
    </row>
    <row r="355" spans="1:13">
      <c r="A355">
        <v>2008</v>
      </c>
      <c r="B355">
        <v>4</v>
      </c>
      <c r="C355">
        <v>-0.25</v>
      </c>
      <c r="E355">
        <f t="shared" si="16"/>
        <v>2008.2916666666665</v>
      </c>
      <c r="F355">
        <f t="shared" si="17"/>
        <v>-0.45</v>
      </c>
      <c r="M355" s="11"/>
    </row>
    <row r="356" spans="1:13">
      <c r="A356">
        <v>2008</v>
      </c>
      <c r="B356">
        <v>5</v>
      </c>
      <c r="C356">
        <v>-0.38</v>
      </c>
      <c r="E356">
        <f t="shared" si="16"/>
        <v>2008.375</v>
      </c>
      <c r="F356">
        <f t="shared" si="17"/>
        <v>-0.68399999999999994</v>
      </c>
      <c r="M356" s="11"/>
    </row>
    <row r="357" spans="1:13">
      <c r="A357">
        <v>2008</v>
      </c>
      <c r="B357">
        <v>6</v>
      </c>
      <c r="C357">
        <v>-0.31</v>
      </c>
      <c r="E357">
        <f t="shared" si="16"/>
        <v>2008.4583333333333</v>
      </c>
      <c r="F357">
        <f t="shared" si="17"/>
        <v>-0.55800000000000005</v>
      </c>
      <c r="M357" s="11"/>
    </row>
    <row r="358" spans="1:13">
      <c r="A358">
        <v>2008</v>
      </c>
      <c r="B358">
        <v>7</v>
      </c>
      <c r="C358">
        <v>-0.23</v>
      </c>
      <c r="E358">
        <f t="shared" si="16"/>
        <v>2008.5416666666665</v>
      </c>
      <c r="F358">
        <f t="shared" si="17"/>
        <v>-0.41400000000000003</v>
      </c>
      <c r="M358" s="11"/>
    </row>
    <row r="359" spans="1:13">
      <c r="A359">
        <v>2008</v>
      </c>
      <c r="B359">
        <v>8</v>
      </c>
      <c r="C359">
        <v>-0.28999999999999998</v>
      </c>
      <c r="E359">
        <f t="shared" si="16"/>
        <v>2008.625</v>
      </c>
      <c r="F359">
        <f t="shared" si="17"/>
        <v>-0.52200000000000002</v>
      </c>
      <c r="M359" s="11"/>
    </row>
    <row r="360" spans="1:13">
      <c r="A360">
        <v>2008</v>
      </c>
      <c r="B360">
        <v>9</v>
      </c>
      <c r="C360">
        <v>-0.15</v>
      </c>
      <c r="E360">
        <f t="shared" si="16"/>
        <v>2008.7083333333333</v>
      </c>
      <c r="F360">
        <f t="shared" si="17"/>
        <v>-0.26999999999999996</v>
      </c>
      <c r="M360" s="11"/>
    </row>
    <row r="361" spans="1:13">
      <c r="A361">
        <v>2008</v>
      </c>
      <c r="B361">
        <v>10</v>
      </c>
      <c r="C361">
        <v>-0.16</v>
      </c>
      <c r="E361">
        <f t="shared" si="16"/>
        <v>2008.7916666666665</v>
      </c>
      <c r="F361">
        <f t="shared" si="17"/>
        <v>-0.28799999999999998</v>
      </c>
      <c r="M361" s="11"/>
    </row>
    <row r="362" spans="1:13">
      <c r="A362">
        <v>2008</v>
      </c>
      <c r="B362">
        <v>11</v>
      </c>
      <c r="C362">
        <v>-7.0000000000000007E-2</v>
      </c>
      <c r="E362">
        <f t="shared" si="16"/>
        <v>2008.875</v>
      </c>
      <c r="F362">
        <f t="shared" si="17"/>
        <v>-0.12600000000000003</v>
      </c>
      <c r="M362" s="11"/>
    </row>
    <row r="363" spans="1:13">
      <c r="A363">
        <v>2008</v>
      </c>
      <c r="B363">
        <v>12</v>
      </c>
      <c r="C363">
        <v>-0.1</v>
      </c>
      <c r="E363">
        <f t="shared" si="16"/>
        <v>2008.9583333333333</v>
      </c>
      <c r="F363">
        <f t="shared" si="17"/>
        <v>-0.18</v>
      </c>
      <c r="M363" s="11"/>
    </row>
    <row r="364" spans="1:13">
      <c r="A364">
        <v>2009</v>
      </c>
      <c r="B364">
        <v>1</v>
      </c>
      <c r="C364">
        <v>-0.04</v>
      </c>
      <c r="E364">
        <f t="shared" si="16"/>
        <v>2009.0416666666665</v>
      </c>
      <c r="F364">
        <f t="shared" si="17"/>
        <v>-7.1999999999999995E-2</v>
      </c>
      <c r="M364" s="11"/>
    </row>
    <row r="365" spans="1:13">
      <c r="A365">
        <v>2009</v>
      </c>
      <c r="B365">
        <v>2</v>
      </c>
      <c r="C365">
        <v>-0.04</v>
      </c>
      <c r="E365">
        <f t="shared" si="16"/>
        <v>2009.125</v>
      </c>
      <c r="F365">
        <f t="shared" si="17"/>
        <v>-7.1999999999999995E-2</v>
      </c>
      <c r="M365" s="11"/>
    </row>
    <row r="366" spans="1:13">
      <c r="A366">
        <v>2009</v>
      </c>
      <c r="B366">
        <v>3</v>
      </c>
      <c r="C366">
        <v>-0.1</v>
      </c>
      <c r="E366">
        <f t="shared" si="16"/>
        <v>2009.2083333333333</v>
      </c>
      <c r="F366">
        <f t="shared" si="17"/>
        <v>-0.18</v>
      </c>
      <c r="M366" s="11"/>
    </row>
    <row r="367" spans="1:13">
      <c r="A367">
        <v>2009</v>
      </c>
      <c r="B367">
        <v>4</v>
      </c>
      <c r="C367">
        <v>-0.13</v>
      </c>
      <c r="E367">
        <f t="shared" si="16"/>
        <v>2009.2916666666665</v>
      </c>
      <c r="F367">
        <f t="shared" si="17"/>
        <v>-0.23399999999999999</v>
      </c>
      <c r="M367" s="11"/>
    </row>
    <row r="368" spans="1:13">
      <c r="A368">
        <v>2009</v>
      </c>
      <c r="B368">
        <v>5</v>
      </c>
      <c r="C368">
        <v>-0.18</v>
      </c>
      <c r="E368">
        <f t="shared" si="16"/>
        <v>2009.375</v>
      </c>
      <c r="F368">
        <f t="shared" si="17"/>
        <v>-0.32399999999999995</v>
      </c>
      <c r="M368" s="11"/>
    </row>
    <row r="369" spans="1:13">
      <c r="A369">
        <v>2009</v>
      </c>
      <c r="B369">
        <v>6</v>
      </c>
      <c r="C369">
        <v>-0.28999999999999998</v>
      </c>
      <c r="E369">
        <f t="shared" si="16"/>
        <v>2009.4583333333333</v>
      </c>
      <c r="F369">
        <f t="shared" si="17"/>
        <v>-0.52200000000000002</v>
      </c>
      <c r="M369" s="11"/>
    </row>
    <row r="370" spans="1:13">
      <c r="A370">
        <v>2009</v>
      </c>
      <c r="B370">
        <v>7</v>
      </c>
      <c r="C370">
        <v>0.08</v>
      </c>
      <c r="E370">
        <f t="shared" si="16"/>
        <v>2009.5416666666665</v>
      </c>
      <c r="F370">
        <f t="shared" si="17"/>
        <v>0.14399999999999999</v>
      </c>
      <c r="M370" s="11"/>
    </row>
    <row r="371" spans="1:13">
      <c r="A371">
        <v>2009</v>
      </c>
      <c r="B371">
        <v>8</v>
      </c>
      <c r="C371">
        <v>-0.06</v>
      </c>
      <c r="E371">
        <f t="shared" si="16"/>
        <v>2009.625</v>
      </c>
      <c r="F371">
        <f t="shared" si="17"/>
        <v>-0.10800000000000001</v>
      </c>
      <c r="M371" s="11"/>
    </row>
    <row r="372" spans="1:13">
      <c r="A372">
        <v>2009</v>
      </c>
      <c r="B372">
        <v>9</v>
      </c>
      <c r="C372">
        <v>0.1</v>
      </c>
      <c r="E372">
        <f t="shared" si="16"/>
        <v>2009.7083333333333</v>
      </c>
      <c r="F372">
        <f t="shared" si="17"/>
        <v>0.18</v>
      </c>
      <c r="M372" s="11"/>
    </row>
    <row r="373" spans="1:13">
      <c r="A373">
        <v>2009</v>
      </c>
      <c r="B373">
        <v>10</v>
      </c>
      <c r="C373">
        <v>0</v>
      </c>
      <c r="E373">
        <f t="shared" si="16"/>
        <v>2009.7916666666665</v>
      </c>
      <c r="F373">
        <f t="shared" si="17"/>
        <v>0</v>
      </c>
      <c r="M373" s="11"/>
    </row>
    <row r="374" spans="1:13">
      <c r="A374">
        <v>2009</v>
      </c>
      <c r="B374">
        <v>11</v>
      </c>
      <c r="C374">
        <v>0.14000000000000001</v>
      </c>
      <c r="E374">
        <f t="shared" si="16"/>
        <v>2009.875</v>
      </c>
      <c r="F374">
        <f t="shared" si="17"/>
        <v>0.25200000000000006</v>
      </c>
      <c r="M374" s="11"/>
    </row>
    <row r="375" spans="1:13">
      <c r="A375">
        <v>2009</v>
      </c>
      <c r="B375">
        <v>12</v>
      </c>
      <c r="C375">
        <v>-0.01</v>
      </c>
      <c r="E375">
        <f t="shared" si="16"/>
        <v>2009.9583333333333</v>
      </c>
      <c r="F375">
        <f t="shared" si="17"/>
        <v>-1.7999999999999999E-2</v>
      </c>
      <c r="M375" s="11"/>
    </row>
    <row r="376" spans="1:13">
      <c r="A376">
        <v>2010</v>
      </c>
      <c r="B376">
        <v>1</v>
      </c>
      <c r="C376">
        <v>0.36</v>
      </c>
      <c r="E376">
        <f t="shared" si="16"/>
        <v>2010.0416666666665</v>
      </c>
      <c r="F376">
        <f t="shared" si="17"/>
        <v>0.64799999999999991</v>
      </c>
      <c r="M376" s="11"/>
    </row>
    <row r="377" spans="1:13">
      <c r="A377">
        <v>2010</v>
      </c>
      <c r="B377">
        <v>2</v>
      </c>
      <c r="C377">
        <v>0.3</v>
      </c>
      <c r="E377">
        <f t="shared" si="16"/>
        <v>2010.125</v>
      </c>
      <c r="F377">
        <f t="shared" si="17"/>
        <v>0.53999999999999992</v>
      </c>
      <c r="M377" s="11"/>
    </row>
    <row r="378" spans="1:13">
      <c r="A378">
        <v>2010</v>
      </c>
      <c r="B378">
        <v>3</v>
      </c>
      <c r="C378">
        <v>0.39</v>
      </c>
      <c r="E378">
        <f t="shared" si="16"/>
        <v>2010.2083333333333</v>
      </c>
      <c r="F378">
        <f t="shared" si="17"/>
        <v>0.70200000000000007</v>
      </c>
    </row>
    <row r="379" spans="1:13">
      <c r="A379">
        <v>2010</v>
      </c>
      <c r="B379">
        <v>4</v>
      </c>
      <c r="C379">
        <v>0.2</v>
      </c>
      <c r="E379">
        <f t="shared" si="16"/>
        <v>2010.2916666666665</v>
      </c>
      <c r="F379">
        <f t="shared" si="17"/>
        <v>0.36</v>
      </c>
    </row>
    <row r="380" spans="1:13">
      <c r="A380">
        <v>2010</v>
      </c>
      <c r="B380">
        <v>5</v>
      </c>
      <c r="C380">
        <v>0.28999999999999998</v>
      </c>
      <c r="E380">
        <f t="shared" si="16"/>
        <v>2010.375</v>
      </c>
      <c r="F380">
        <f t="shared" si="17"/>
        <v>0.52200000000000002</v>
      </c>
    </row>
    <row r="381" spans="1:13">
      <c r="A381">
        <v>2010</v>
      </c>
      <c r="B381">
        <v>6</v>
      </c>
      <c r="C381">
        <v>0.18</v>
      </c>
      <c r="E381">
        <f t="shared" si="16"/>
        <v>2010.4583333333333</v>
      </c>
      <c r="F381">
        <f t="shared" si="17"/>
        <v>0.32399999999999995</v>
      </c>
    </row>
    <row r="382" spans="1:13">
      <c r="A382">
        <v>2010</v>
      </c>
      <c r="B382">
        <v>7</v>
      </c>
      <c r="C382">
        <v>0.2</v>
      </c>
      <c r="E382">
        <f t="shared" si="16"/>
        <v>2010.5416666666665</v>
      </c>
      <c r="F382">
        <f t="shared" si="17"/>
        <v>0.36</v>
      </c>
    </row>
    <row r="383" spans="1:13">
      <c r="A383">
        <v>2010</v>
      </c>
      <c r="B383">
        <v>8</v>
      </c>
      <c r="C383">
        <v>0.21</v>
      </c>
      <c r="E383">
        <f t="shared" si="16"/>
        <v>2010.625</v>
      </c>
      <c r="F383">
        <f t="shared" si="17"/>
        <v>0.378</v>
      </c>
    </row>
    <row r="384" spans="1:13">
      <c r="A384">
        <v>2010</v>
      </c>
      <c r="B384">
        <v>9</v>
      </c>
      <c r="C384">
        <v>0.19</v>
      </c>
      <c r="E384">
        <f t="shared" si="16"/>
        <v>2010.7083333333333</v>
      </c>
      <c r="F384">
        <f t="shared" si="17"/>
        <v>0.34199999999999997</v>
      </c>
    </row>
    <row r="385" spans="1:6">
      <c r="A385">
        <v>2010</v>
      </c>
      <c r="B385">
        <v>10</v>
      </c>
      <c r="C385">
        <v>0.02</v>
      </c>
      <c r="E385">
        <f t="shared" si="16"/>
        <v>2010.7916666666665</v>
      </c>
      <c r="F385">
        <f t="shared" si="17"/>
        <v>3.5999999999999997E-2</v>
      </c>
    </row>
    <row r="386" spans="1:6">
      <c r="A386">
        <v>2010</v>
      </c>
      <c r="B386">
        <v>11</v>
      </c>
      <c r="C386">
        <v>0.01</v>
      </c>
      <c r="E386">
        <f t="shared" si="16"/>
        <v>2010.875</v>
      </c>
      <c r="F386">
        <f t="shared" si="17"/>
        <v>1.7999999999999999E-2</v>
      </c>
    </row>
    <row r="387" spans="1:6">
      <c r="A387">
        <v>2010</v>
      </c>
      <c r="B387">
        <v>12</v>
      </c>
      <c r="C387">
        <v>-0.04</v>
      </c>
      <c r="E387">
        <f t="shared" si="16"/>
        <v>2010.9583333333333</v>
      </c>
      <c r="F387">
        <f t="shared" si="17"/>
        <v>-7.1999999999999995E-2</v>
      </c>
    </row>
    <row r="388" spans="1:6">
      <c r="A388">
        <v>2011</v>
      </c>
      <c r="B388">
        <v>1</v>
      </c>
      <c r="C388">
        <v>-0.21</v>
      </c>
      <c r="E388">
        <f t="shared" si="16"/>
        <v>2011.0416666666665</v>
      </c>
      <c r="F388">
        <f t="shared" si="17"/>
        <v>-0.378</v>
      </c>
    </row>
    <row r="389" spans="1:6">
      <c r="A389">
        <v>2011</v>
      </c>
      <c r="B389">
        <v>2</v>
      </c>
      <c r="C389">
        <v>-0.22</v>
      </c>
      <c r="E389">
        <f t="shared" si="16"/>
        <v>2011.125</v>
      </c>
      <c r="F389">
        <f t="shared" si="17"/>
        <v>-0.39600000000000002</v>
      </c>
    </row>
    <row r="390" spans="1:6">
      <c r="A390">
        <v>2011</v>
      </c>
      <c r="B390">
        <v>3</v>
      </c>
      <c r="C390">
        <v>-0.31</v>
      </c>
      <c r="E390">
        <f t="shared" ref="E390:E453" si="18">A390+B390/12-1/24</f>
        <v>2011.2083333333333</v>
      </c>
      <c r="F390">
        <f t="shared" ref="F390:F453" si="19">C390*9/5</f>
        <v>-0.55800000000000005</v>
      </c>
    </row>
    <row r="391" spans="1:6">
      <c r="A391">
        <v>2011</v>
      </c>
      <c r="B391">
        <v>4</v>
      </c>
      <c r="C391">
        <v>-0.16</v>
      </c>
      <c r="E391">
        <f t="shared" si="18"/>
        <v>2011.2916666666665</v>
      </c>
      <c r="F391">
        <f t="shared" si="19"/>
        <v>-0.28799999999999998</v>
      </c>
    </row>
    <row r="392" spans="1:6">
      <c r="A392">
        <v>2011</v>
      </c>
      <c r="B392">
        <v>5</v>
      </c>
      <c r="C392">
        <v>-0.12</v>
      </c>
      <c r="E392">
        <f t="shared" si="18"/>
        <v>2011.375</v>
      </c>
      <c r="F392">
        <f t="shared" si="19"/>
        <v>-0.21600000000000003</v>
      </c>
    </row>
    <row r="393" spans="1:6">
      <c r="A393">
        <v>2011</v>
      </c>
      <c r="B393">
        <v>6</v>
      </c>
      <c r="C393">
        <v>0.01</v>
      </c>
      <c r="E393">
        <f t="shared" si="18"/>
        <v>2011.4583333333333</v>
      </c>
      <c r="F393">
        <f t="shared" si="19"/>
        <v>1.7999999999999999E-2</v>
      </c>
    </row>
    <row r="394" spans="1:6">
      <c r="A394">
        <v>2011</v>
      </c>
      <c r="B394">
        <v>7</v>
      </c>
      <c r="C394">
        <v>7.0000000000000007E-2</v>
      </c>
      <c r="E394">
        <f t="shared" si="18"/>
        <v>2011.5416666666665</v>
      </c>
      <c r="F394">
        <f t="shared" si="19"/>
        <v>0.12600000000000003</v>
      </c>
    </row>
    <row r="395" spans="1:6">
      <c r="A395">
        <v>2011</v>
      </c>
      <c r="B395">
        <v>8</v>
      </c>
      <c r="C395">
        <v>0.03</v>
      </c>
      <c r="E395">
        <f t="shared" si="18"/>
        <v>2011.625</v>
      </c>
      <c r="F395">
        <f t="shared" si="19"/>
        <v>5.4000000000000006E-2</v>
      </c>
    </row>
    <row r="396" spans="1:6">
      <c r="A396">
        <v>2011</v>
      </c>
      <c r="B396">
        <v>9</v>
      </c>
      <c r="C396">
        <v>-0.01</v>
      </c>
      <c r="E396">
        <f t="shared" si="18"/>
        <v>2011.7083333333333</v>
      </c>
      <c r="F396">
        <f t="shared" si="19"/>
        <v>-1.7999999999999999E-2</v>
      </c>
    </row>
    <row r="397" spans="1:6">
      <c r="A397">
        <v>2011</v>
      </c>
      <c r="B397">
        <v>10</v>
      </c>
      <c r="C397">
        <v>-0.23</v>
      </c>
      <c r="E397">
        <f t="shared" si="18"/>
        <v>2011.7916666666665</v>
      </c>
      <c r="F397">
        <f t="shared" si="19"/>
        <v>-0.41400000000000003</v>
      </c>
    </row>
    <row r="398" spans="1:6">
      <c r="A398">
        <v>2011</v>
      </c>
      <c r="B398">
        <v>11</v>
      </c>
      <c r="C398">
        <v>-0.17</v>
      </c>
      <c r="E398">
        <f t="shared" si="18"/>
        <v>2011.875</v>
      </c>
      <c r="F398">
        <f t="shared" si="19"/>
        <v>-0.30599999999999999</v>
      </c>
    </row>
    <row r="399" spans="1:6">
      <c r="A399">
        <v>2011</v>
      </c>
      <c r="B399">
        <v>12</v>
      </c>
      <c r="C399">
        <v>-0.13</v>
      </c>
      <c r="E399">
        <f t="shared" si="18"/>
        <v>2011.9583333333333</v>
      </c>
      <c r="F399">
        <f t="shared" si="19"/>
        <v>-0.23399999999999999</v>
      </c>
    </row>
    <row r="400" spans="1:6">
      <c r="A400">
        <v>2012</v>
      </c>
      <c r="B400">
        <v>1</v>
      </c>
      <c r="C400">
        <v>-0.34</v>
      </c>
      <c r="E400">
        <f t="shared" si="18"/>
        <v>2012.0416666666665</v>
      </c>
      <c r="F400">
        <f t="shared" si="19"/>
        <v>-0.61199999999999999</v>
      </c>
    </row>
    <row r="401" spans="1:6">
      <c r="A401">
        <v>2012</v>
      </c>
      <c r="B401">
        <v>2</v>
      </c>
      <c r="C401">
        <v>-0.39</v>
      </c>
      <c r="E401">
        <f t="shared" si="18"/>
        <v>2012.125</v>
      </c>
      <c r="F401">
        <f t="shared" si="19"/>
        <v>-0.70200000000000007</v>
      </c>
    </row>
    <row r="402" spans="1:6">
      <c r="A402">
        <v>2012</v>
      </c>
      <c r="B402">
        <v>3</v>
      </c>
      <c r="C402">
        <v>-0.17</v>
      </c>
      <c r="E402">
        <f t="shared" si="18"/>
        <v>2012.2083333333333</v>
      </c>
      <c r="F402">
        <f t="shared" si="19"/>
        <v>-0.30599999999999999</v>
      </c>
    </row>
    <row r="403" spans="1:6">
      <c r="A403">
        <v>2012</v>
      </c>
      <c r="B403">
        <v>4</v>
      </c>
      <c r="C403">
        <v>-0.02</v>
      </c>
      <c r="E403">
        <f t="shared" si="18"/>
        <v>2012.2916666666665</v>
      </c>
      <c r="F403">
        <f t="shared" si="19"/>
        <v>-3.5999999999999997E-2</v>
      </c>
    </row>
    <row r="404" spans="1:6">
      <c r="A404">
        <v>2012</v>
      </c>
      <c r="B404">
        <v>5</v>
      </c>
      <c r="C404">
        <v>-7.0000000000000007E-2</v>
      </c>
      <c r="E404">
        <f t="shared" si="18"/>
        <v>2012.375</v>
      </c>
      <c r="F404">
        <f t="shared" si="19"/>
        <v>-0.12600000000000003</v>
      </c>
    </row>
    <row r="405" spans="1:6">
      <c r="A405">
        <v>2012</v>
      </c>
      <c r="B405">
        <v>6</v>
      </c>
      <c r="C405">
        <v>0</v>
      </c>
      <c r="E405">
        <f t="shared" si="18"/>
        <v>2012.4583333333333</v>
      </c>
      <c r="F405">
        <f t="shared" si="19"/>
        <v>0</v>
      </c>
    </row>
    <row r="406" spans="1:6">
      <c r="A406">
        <v>2012</v>
      </c>
      <c r="B406">
        <v>7</v>
      </c>
      <c r="C406">
        <v>-0.12</v>
      </c>
      <c r="E406">
        <f t="shared" si="18"/>
        <v>2012.5416666666665</v>
      </c>
      <c r="F406">
        <f t="shared" si="19"/>
        <v>-0.21600000000000003</v>
      </c>
    </row>
    <row r="407" spans="1:6">
      <c r="A407">
        <v>2012</v>
      </c>
      <c r="B407">
        <v>8</v>
      </c>
      <c r="C407">
        <v>-0.05</v>
      </c>
      <c r="E407">
        <f t="shared" si="18"/>
        <v>2012.625</v>
      </c>
      <c r="F407">
        <f t="shared" si="19"/>
        <v>-0.09</v>
      </c>
    </row>
    <row r="408" spans="1:6">
      <c r="A408">
        <v>2012</v>
      </c>
      <c r="B408">
        <v>9</v>
      </c>
      <c r="C408">
        <v>0.04</v>
      </c>
      <c r="E408">
        <f t="shared" si="18"/>
        <v>2012.7083333333333</v>
      </c>
      <c r="F408">
        <f t="shared" si="19"/>
        <v>7.1999999999999995E-2</v>
      </c>
    </row>
    <row r="409" spans="1:6">
      <c r="A409">
        <v>2012</v>
      </c>
      <c r="B409">
        <v>10</v>
      </c>
      <c r="C409">
        <v>0.05</v>
      </c>
      <c r="E409">
        <f t="shared" si="18"/>
        <v>2012.7916666666665</v>
      </c>
      <c r="F409">
        <f t="shared" si="19"/>
        <v>0.09</v>
      </c>
    </row>
    <row r="410" spans="1:6">
      <c r="A410">
        <v>2012</v>
      </c>
      <c r="B410">
        <v>11</v>
      </c>
      <c r="C410">
        <v>0.03</v>
      </c>
      <c r="E410">
        <f t="shared" si="18"/>
        <v>2012.875</v>
      </c>
      <c r="F410">
        <f t="shared" si="19"/>
        <v>5.4000000000000006E-2</v>
      </c>
    </row>
    <row r="411" spans="1:6">
      <c r="A411">
        <v>2012</v>
      </c>
      <c r="B411">
        <v>12</v>
      </c>
      <c r="C411">
        <v>0</v>
      </c>
      <c r="E411">
        <f t="shared" si="18"/>
        <v>2012.9583333333333</v>
      </c>
      <c r="F411">
        <f t="shared" si="19"/>
        <v>0</v>
      </c>
    </row>
    <row r="412" spans="1:6">
      <c r="A412">
        <v>2013</v>
      </c>
      <c r="B412">
        <v>1</v>
      </c>
      <c r="C412">
        <v>0.31</v>
      </c>
      <c r="E412">
        <f t="shared" si="18"/>
        <v>2013.0416666666665</v>
      </c>
      <c r="F412">
        <f t="shared" si="19"/>
        <v>0.55800000000000005</v>
      </c>
    </row>
    <row r="413" spans="1:6">
      <c r="A413">
        <v>2013</v>
      </c>
      <c r="B413">
        <v>2</v>
      </c>
      <c r="C413">
        <v>-0.03</v>
      </c>
      <c r="E413">
        <f t="shared" si="18"/>
        <v>2013.125</v>
      </c>
      <c r="F413">
        <f t="shared" si="19"/>
        <v>-5.4000000000000006E-2</v>
      </c>
    </row>
    <row r="414" spans="1:6">
      <c r="A414">
        <v>2013</v>
      </c>
      <c r="B414">
        <v>3</v>
      </c>
      <c r="C414">
        <v>-0.02</v>
      </c>
      <c r="E414">
        <f t="shared" si="18"/>
        <v>2013.2083333333333</v>
      </c>
      <c r="F414">
        <f t="shared" si="19"/>
        <v>-3.5999999999999997E-2</v>
      </c>
    </row>
    <row r="415" spans="1:6">
      <c r="A415">
        <v>2013</v>
      </c>
      <c r="B415">
        <v>4</v>
      </c>
      <c r="C415">
        <v>-7.0000000000000007E-2</v>
      </c>
      <c r="E415">
        <f t="shared" si="18"/>
        <v>2013.2916666666665</v>
      </c>
      <c r="F415">
        <f t="shared" si="19"/>
        <v>-0.12600000000000003</v>
      </c>
    </row>
    <row r="416" spans="1:6">
      <c r="A416">
        <v>2013</v>
      </c>
      <c r="B416">
        <v>5</v>
      </c>
      <c r="C416">
        <v>-0.12</v>
      </c>
      <c r="E416">
        <f t="shared" si="18"/>
        <v>2013.375</v>
      </c>
      <c r="F416">
        <f t="shared" si="19"/>
        <v>-0.21600000000000003</v>
      </c>
    </row>
    <row r="417" spans="1:6">
      <c r="A417">
        <v>2013</v>
      </c>
      <c r="B417">
        <v>6</v>
      </c>
      <c r="C417">
        <v>0.08</v>
      </c>
      <c r="E417">
        <f t="shared" si="18"/>
        <v>2013.4583333333333</v>
      </c>
      <c r="F417">
        <f t="shared" si="19"/>
        <v>0.14399999999999999</v>
      </c>
    </row>
    <row r="418" spans="1:6">
      <c r="A418">
        <v>2013</v>
      </c>
      <c r="B418">
        <v>7</v>
      </c>
      <c r="C418">
        <v>-0.09</v>
      </c>
      <c r="E418">
        <f t="shared" si="18"/>
        <v>2013.5416666666665</v>
      </c>
      <c r="F418">
        <f t="shared" si="19"/>
        <v>-0.16199999999999998</v>
      </c>
    </row>
    <row r="419" spans="1:6">
      <c r="A419">
        <v>2013</v>
      </c>
      <c r="B419">
        <v>8</v>
      </c>
      <c r="C419">
        <v>-7.0000000000000007E-2</v>
      </c>
      <c r="E419">
        <f t="shared" si="18"/>
        <v>2013.625</v>
      </c>
      <c r="F419">
        <f t="shared" si="19"/>
        <v>-0.12600000000000003</v>
      </c>
    </row>
    <row r="420" spans="1:6">
      <c r="A420">
        <v>2013</v>
      </c>
      <c r="B420">
        <v>9</v>
      </c>
      <c r="C420">
        <v>0.06</v>
      </c>
      <c r="E420">
        <f t="shared" si="18"/>
        <v>2013.7083333333333</v>
      </c>
      <c r="F420">
        <f t="shared" si="19"/>
        <v>0.10800000000000001</v>
      </c>
    </row>
    <row r="421" spans="1:6">
      <c r="A421">
        <v>2013</v>
      </c>
      <c r="B421">
        <v>10</v>
      </c>
      <c r="C421">
        <v>0.03</v>
      </c>
      <c r="E421">
        <f t="shared" si="18"/>
        <v>2013.7916666666665</v>
      </c>
      <c r="F421">
        <f t="shared" si="19"/>
        <v>5.4000000000000006E-2</v>
      </c>
    </row>
    <row r="422" spans="1:6">
      <c r="A422">
        <v>2013</v>
      </c>
      <c r="B422">
        <v>11</v>
      </c>
      <c r="C422">
        <v>-0.08</v>
      </c>
      <c r="E422">
        <f t="shared" si="18"/>
        <v>2013.875</v>
      </c>
      <c r="F422">
        <f t="shared" si="19"/>
        <v>-0.14399999999999999</v>
      </c>
    </row>
    <row r="423" spans="1:6">
      <c r="A423">
        <v>2013</v>
      </c>
      <c r="B423">
        <v>12</v>
      </c>
      <c r="C423">
        <v>0.02</v>
      </c>
      <c r="E423">
        <f t="shared" si="18"/>
        <v>2013.9583333333333</v>
      </c>
      <c r="F423">
        <f t="shared" si="19"/>
        <v>3.5999999999999997E-2</v>
      </c>
    </row>
    <row r="424" spans="1:6">
      <c r="A424">
        <v>2014</v>
      </c>
      <c r="B424">
        <v>1</v>
      </c>
      <c r="C424">
        <v>0.06</v>
      </c>
      <c r="E424">
        <f t="shared" si="18"/>
        <v>2014.0416666666665</v>
      </c>
      <c r="F424">
        <f t="shared" si="19"/>
        <v>0.10800000000000001</v>
      </c>
    </row>
    <row r="425" spans="1:6">
      <c r="A425">
        <v>2014</v>
      </c>
      <c r="B425">
        <v>2</v>
      </c>
      <c r="C425">
        <v>-0.02</v>
      </c>
      <c r="E425">
        <f t="shared" si="18"/>
        <v>2014.125</v>
      </c>
      <c r="F425">
        <f t="shared" si="19"/>
        <v>-3.5999999999999997E-2</v>
      </c>
    </row>
    <row r="426" spans="1:6" ht="15" customHeight="1">
      <c r="A426">
        <v>2014</v>
      </c>
      <c r="B426">
        <v>3</v>
      </c>
      <c r="C426">
        <v>-0.02</v>
      </c>
      <c r="E426">
        <f t="shared" si="18"/>
        <v>2014.2083333333333</v>
      </c>
      <c r="F426">
        <f t="shared" si="19"/>
        <v>-3.5999999999999997E-2</v>
      </c>
    </row>
    <row r="427" spans="1:6" ht="15" customHeight="1">
      <c r="A427">
        <v>2014</v>
      </c>
      <c r="B427">
        <v>4</v>
      </c>
      <c r="C427">
        <v>-0.01</v>
      </c>
      <c r="E427">
        <f t="shared" si="18"/>
        <v>2014.2916666666665</v>
      </c>
      <c r="F427">
        <f t="shared" si="19"/>
        <v>-1.7999999999999999E-2</v>
      </c>
    </row>
    <row r="428" spans="1:6" ht="15" customHeight="1">
      <c r="A428">
        <v>2014</v>
      </c>
      <c r="B428">
        <v>5</v>
      </c>
      <c r="C428">
        <v>0.12</v>
      </c>
      <c r="E428">
        <f t="shared" si="18"/>
        <v>2014.375</v>
      </c>
      <c r="F428">
        <f t="shared" si="19"/>
        <v>0.21600000000000003</v>
      </c>
    </row>
    <row r="429" spans="1:6" ht="15" customHeight="1">
      <c r="A429">
        <v>2014</v>
      </c>
      <c r="B429">
        <v>6</v>
      </c>
      <c r="C429">
        <v>0.12</v>
      </c>
      <c r="E429">
        <f t="shared" si="18"/>
        <v>2014.4583333333333</v>
      </c>
      <c r="F429">
        <f t="shared" si="19"/>
        <v>0.21600000000000003</v>
      </c>
    </row>
    <row r="430" spans="1:6" ht="15" customHeight="1">
      <c r="A430">
        <v>2014</v>
      </c>
      <c r="B430">
        <v>7</v>
      </c>
      <c r="C430">
        <v>0.08</v>
      </c>
      <c r="E430">
        <f t="shared" si="18"/>
        <v>2014.5416666666665</v>
      </c>
      <c r="F430">
        <f t="shared" si="19"/>
        <v>0.14399999999999999</v>
      </c>
    </row>
    <row r="431" spans="1:6" ht="15" customHeight="1">
      <c r="A431">
        <v>2014</v>
      </c>
      <c r="B431">
        <v>8</v>
      </c>
      <c r="C431">
        <v>-0.06</v>
      </c>
      <c r="E431">
        <f t="shared" si="18"/>
        <v>2014.625</v>
      </c>
      <c r="F431">
        <f t="shared" si="19"/>
        <v>-0.10800000000000001</v>
      </c>
    </row>
    <row r="432" spans="1:6" ht="15" customHeight="1">
      <c r="A432">
        <v>2014</v>
      </c>
      <c r="B432">
        <v>9</v>
      </c>
      <c r="C432">
        <v>-0.01</v>
      </c>
      <c r="E432">
        <f t="shared" si="18"/>
        <v>2014.7083333333333</v>
      </c>
      <c r="F432">
        <f t="shared" si="19"/>
        <v>-1.7999999999999999E-2</v>
      </c>
    </row>
    <row r="433" spans="1:6" ht="15" customHeight="1">
      <c r="A433">
        <v>2014</v>
      </c>
      <c r="B433">
        <v>10</v>
      </c>
      <c r="C433">
        <v>0.09</v>
      </c>
      <c r="E433">
        <f t="shared" si="18"/>
        <v>2014.7916666666665</v>
      </c>
      <c r="F433">
        <f t="shared" si="19"/>
        <v>0.16199999999999998</v>
      </c>
    </row>
    <row r="434" spans="1:6" ht="15" customHeight="1">
      <c r="A434">
        <v>2014</v>
      </c>
      <c r="B434">
        <v>11</v>
      </c>
      <c r="C434">
        <v>0.1</v>
      </c>
      <c r="E434">
        <f t="shared" si="18"/>
        <v>2014.875</v>
      </c>
      <c r="F434">
        <f t="shared" si="19"/>
        <v>0.18</v>
      </c>
    </row>
    <row r="435" spans="1:6" ht="15" customHeight="1">
      <c r="A435">
        <v>2014</v>
      </c>
      <c r="B435">
        <v>12</v>
      </c>
      <c r="C435">
        <v>0.1</v>
      </c>
      <c r="E435">
        <f t="shared" si="18"/>
        <v>2014.9583333333333</v>
      </c>
      <c r="F435">
        <f t="shared" si="19"/>
        <v>0.18</v>
      </c>
    </row>
    <row r="436" spans="1:6" ht="15" customHeight="1">
      <c r="A436">
        <v>2015</v>
      </c>
      <c r="B436">
        <v>1</v>
      </c>
      <c r="C436">
        <v>0.16</v>
      </c>
      <c r="E436">
        <f t="shared" si="18"/>
        <v>2015.0416666666665</v>
      </c>
      <c r="F436">
        <f t="shared" si="19"/>
        <v>0.28799999999999998</v>
      </c>
    </row>
    <row r="437" spans="1:6" ht="15" customHeight="1">
      <c r="A437">
        <v>2015</v>
      </c>
      <c r="B437">
        <v>2</v>
      </c>
      <c r="C437">
        <v>0.05</v>
      </c>
      <c r="E437">
        <f t="shared" si="18"/>
        <v>2015.125</v>
      </c>
      <c r="F437">
        <f t="shared" si="19"/>
        <v>0.09</v>
      </c>
    </row>
    <row r="438" spans="1:6" ht="15" customHeight="1">
      <c r="A438">
        <v>2015</v>
      </c>
      <c r="B438">
        <v>3</v>
      </c>
      <c r="C438">
        <v>7.0000000000000007E-2</v>
      </c>
      <c r="E438">
        <f t="shared" si="18"/>
        <v>2015.2083333333333</v>
      </c>
      <c r="F438">
        <f t="shared" si="19"/>
        <v>0.12600000000000003</v>
      </c>
    </row>
    <row r="439" spans="1:6">
      <c r="A439">
        <v>2015</v>
      </c>
      <c r="B439">
        <v>4</v>
      </c>
      <c r="C439">
        <v>-0.03</v>
      </c>
      <c r="E439">
        <f t="shared" si="18"/>
        <v>2015.2916666666665</v>
      </c>
      <c r="F439">
        <f t="shared" si="19"/>
        <v>-5.4000000000000006E-2</v>
      </c>
    </row>
    <row r="440" spans="1:6">
      <c r="A440">
        <v>2015</v>
      </c>
      <c r="B440">
        <v>5</v>
      </c>
      <c r="C440">
        <v>0.14000000000000001</v>
      </c>
      <c r="E440">
        <f t="shared" si="18"/>
        <v>2015.375</v>
      </c>
      <c r="F440">
        <f t="shared" si="19"/>
        <v>0.25200000000000006</v>
      </c>
    </row>
    <row r="441" spans="1:6">
      <c r="A441">
        <v>2015</v>
      </c>
      <c r="B441">
        <v>6</v>
      </c>
      <c r="C441">
        <v>0.18</v>
      </c>
      <c r="E441">
        <f t="shared" si="18"/>
        <v>2015.4583333333333</v>
      </c>
      <c r="F441">
        <f t="shared" si="19"/>
        <v>0.32399999999999995</v>
      </c>
    </row>
    <row r="442" spans="1:6">
      <c r="A442">
        <v>2015</v>
      </c>
      <c r="B442">
        <v>7</v>
      </c>
      <c r="C442">
        <v>0.02</v>
      </c>
      <c r="E442">
        <f t="shared" si="18"/>
        <v>2015.5416666666665</v>
      </c>
      <c r="F442">
        <f t="shared" si="19"/>
        <v>3.5999999999999997E-2</v>
      </c>
    </row>
    <row r="443" spans="1:6">
      <c r="A443">
        <v>2015</v>
      </c>
      <c r="B443">
        <v>8</v>
      </c>
      <c r="C443">
        <v>0.13</v>
      </c>
      <c r="E443">
        <f t="shared" si="18"/>
        <v>2015.625</v>
      </c>
      <c r="F443">
        <f t="shared" si="19"/>
        <v>0.23399999999999999</v>
      </c>
    </row>
    <row r="444" spans="1:6">
      <c r="A444">
        <v>2015</v>
      </c>
      <c r="B444">
        <v>9</v>
      </c>
      <c r="C444">
        <v>0.09</v>
      </c>
      <c r="E444">
        <f t="shared" si="18"/>
        <v>2015.7083333333333</v>
      </c>
      <c r="F444">
        <f t="shared" si="19"/>
        <v>0.16199999999999998</v>
      </c>
    </row>
    <row r="445" spans="1:6">
      <c r="A445">
        <v>2015</v>
      </c>
      <c r="B445">
        <v>10</v>
      </c>
      <c r="C445">
        <v>0.28000000000000003</v>
      </c>
      <c r="E445">
        <f t="shared" si="18"/>
        <v>2015.7916666666665</v>
      </c>
      <c r="F445">
        <f t="shared" si="19"/>
        <v>0.50400000000000011</v>
      </c>
    </row>
    <row r="446" spans="1:6">
      <c r="A446">
        <v>2015</v>
      </c>
      <c r="B446">
        <v>11</v>
      </c>
      <c r="C446">
        <v>0.21</v>
      </c>
      <c r="E446">
        <f t="shared" si="18"/>
        <v>2015.875</v>
      </c>
      <c r="F446">
        <f t="shared" si="19"/>
        <v>0.378</v>
      </c>
    </row>
    <row r="447" spans="1:6">
      <c r="A447">
        <v>2015</v>
      </c>
      <c r="B447">
        <v>12</v>
      </c>
      <c r="C447">
        <v>0.36</v>
      </c>
      <c r="E447">
        <f t="shared" si="18"/>
        <v>2015.9583333333333</v>
      </c>
      <c r="F447">
        <f t="shared" si="19"/>
        <v>0.64799999999999991</v>
      </c>
    </row>
    <row r="448" spans="1:6">
      <c r="A448">
        <v>2016</v>
      </c>
      <c r="B448">
        <v>1</v>
      </c>
      <c r="C448">
        <v>0.42</v>
      </c>
      <c r="E448">
        <f t="shared" si="18"/>
        <v>2016.0416666666665</v>
      </c>
      <c r="F448">
        <f t="shared" si="19"/>
        <v>0.75600000000000001</v>
      </c>
    </row>
    <row r="449" spans="1:6">
      <c r="A449">
        <v>2016</v>
      </c>
      <c r="B449">
        <v>2</v>
      </c>
      <c r="C449">
        <v>0.7</v>
      </c>
      <c r="E449">
        <f t="shared" si="18"/>
        <v>2016.125</v>
      </c>
      <c r="F449">
        <f t="shared" si="19"/>
        <v>1.26</v>
      </c>
    </row>
    <row r="450" spans="1:6">
      <c r="A450">
        <v>2016</v>
      </c>
      <c r="B450">
        <v>3</v>
      </c>
      <c r="C450">
        <v>0.64</v>
      </c>
      <c r="E450">
        <f t="shared" si="18"/>
        <v>2016.2083333333333</v>
      </c>
      <c r="F450">
        <f t="shared" si="19"/>
        <v>1.1519999999999999</v>
      </c>
    </row>
    <row r="451" spans="1:6">
      <c r="A451">
        <v>2016</v>
      </c>
      <c r="B451">
        <v>4</v>
      </c>
      <c r="C451">
        <v>0.61</v>
      </c>
      <c r="E451">
        <f t="shared" si="18"/>
        <v>2016.2916666666665</v>
      </c>
      <c r="F451">
        <f t="shared" si="19"/>
        <v>1.0980000000000001</v>
      </c>
    </row>
    <row r="452" spans="1:6">
      <c r="A452">
        <v>2016</v>
      </c>
      <c r="B452">
        <v>5</v>
      </c>
      <c r="C452">
        <v>0.42</v>
      </c>
      <c r="E452">
        <f t="shared" si="18"/>
        <v>2016.375</v>
      </c>
      <c r="F452">
        <f t="shared" si="19"/>
        <v>0.75600000000000001</v>
      </c>
    </row>
    <row r="453" spans="1:6">
      <c r="A453">
        <v>2016</v>
      </c>
      <c r="B453">
        <v>6</v>
      </c>
      <c r="C453">
        <v>0.21</v>
      </c>
      <c r="E453">
        <f t="shared" si="18"/>
        <v>2016.4583333333333</v>
      </c>
      <c r="F453">
        <f t="shared" si="19"/>
        <v>0.378</v>
      </c>
    </row>
    <row r="454" spans="1:6">
      <c r="A454">
        <v>2016</v>
      </c>
      <c r="B454">
        <v>7</v>
      </c>
      <c r="C454">
        <v>0.26</v>
      </c>
      <c r="E454">
        <f t="shared" ref="E454:E504" si="20">A454+B454/12-1/24</f>
        <v>2016.5416666666665</v>
      </c>
      <c r="F454">
        <f t="shared" ref="F454:F504" si="21">C454*9/5</f>
        <v>0.46799999999999997</v>
      </c>
    </row>
    <row r="455" spans="1:6">
      <c r="A455">
        <v>2016</v>
      </c>
      <c r="B455">
        <v>8</v>
      </c>
      <c r="C455">
        <v>0.32</v>
      </c>
      <c r="E455">
        <f t="shared" si="20"/>
        <v>2016.625</v>
      </c>
      <c r="F455">
        <f t="shared" si="21"/>
        <v>0.57599999999999996</v>
      </c>
    </row>
    <row r="456" spans="1:6">
      <c r="A456">
        <v>2016</v>
      </c>
      <c r="B456">
        <v>9</v>
      </c>
      <c r="C456">
        <v>0.3</v>
      </c>
      <c r="E456">
        <f t="shared" si="20"/>
        <v>2016.7083333333333</v>
      </c>
      <c r="F456">
        <f t="shared" si="21"/>
        <v>0.53999999999999992</v>
      </c>
    </row>
    <row r="457" spans="1:6">
      <c r="A457">
        <v>2016</v>
      </c>
      <c r="B457">
        <v>10</v>
      </c>
      <c r="C457">
        <v>0.28000000000000003</v>
      </c>
      <c r="E457">
        <f t="shared" si="20"/>
        <v>2016.7916666666665</v>
      </c>
      <c r="F457">
        <f t="shared" si="21"/>
        <v>0.50400000000000011</v>
      </c>
    </row>
    <row r="458" spans="1:6">
      <c r="A458">
        <v>2016</v>
      </c>
      <c r="B458">
        <v>11</v>
      </c>
      <c r="C458">
        <v>0.35</v>
      </c>
      <c r="E458">
        <f t="shared" si="20"/>
        <v>2016.875</v>
      </c>
      <c r="F458">
        <f t="shared" si="21"/>
        <v>0.63</v>
      </c>
    </row>
    <row r="459" spans="1:6">
      <c r="A459">
        <v>2016</v>
      </c>
      <c r="B459">
        <v>12</v>
      </c>
      <c r="C459">
        <v>0.16</v>
      </c>
      <c r="E459">
        <f t="shared" si="20"/>
        <v>2016.9583333333333</v>
      </c>
      <c r="F459">
        <f t="shared" si="21"/>
        <v>0.28799999999999998</v>
      </c>
    </row>
    <row r="460" spans="1:6">
      <c r="A460">
        <v>2017</v>
      </c>
      <c r="B460">
        <v>1</v>
      </c>
      <c r="C460">
        <v>0.26</v>
      </c>
      <c r="E460">
        <f t="shared" si="20"/>
        <v>2017.0416666666665</v>
      </c>
      <c r="F460">
        <f t="shared" si="21"/>
        <v>0.46799999999999997</v>
      </c>
    </row>
    <row r="461" spans="1:6">
      <c r="A461">
        <v>2017</v>
      </c>
      <c r="B461">
        <v>2</v>
      </c>
      <c r="C461">
        <v>0.31</v>
      </c>
      <c r="E461">
        <f t="shared" si="20"/>
        <v>2017.125</v>
      </c>
      <c r="F461">
        <f t="shared" si="21"/>
        <v>0.55800000000000005</v>
      </c>
    </row>
    <row r="462" spans="1:6">
      <c r="A462">
        <v>2017</v>
      </c>
      <c r="B462">
        <v>3</v>
      </c>
      <c r="C462">
        <v>0.18</v>
      </c>
      <c r="E462">
        <f t="shared" si="20"/>
        <v>2017.2083333333333</v>
      </c>
      <c r="F462">
        <f t="shared" si="21"/>
        <v>0.32399999999999995</v>
      </c>
    </row>
    <row r="463" spans="1:6">
      <c r="A463">
        <v>2017</v>
      </c>
      <c r="B463">
        <v>4</v>
      </c>
      <c r="C463">
        <v>0.18</v>
      </c>
      <c r="E463">
        <f t="shared" si="20"/>
        <v>2017.2916666666665</v>
      </c>
      <c r="F463">
        <f t="shared" si="21"/>
        <v>0.32399999999999995</v>
      </c>
    </row>
    <row r="464" spans="1:6">
      <c r="A464">
        <v>2017</v>
      </c>
      <c r="B464">
        <v>5</v>
      </c>
      <c r="C464">
        <v>0.33</v>
      </c>
      <c r="E464">
        <f t="shared" si="20"/>
        <v>2017.375</v>
      </c>
      <c r="F464">
        <f t="shared" si="21"/>
        <v>0.59400000000000008</v>
      </c>
    </row>
    <row r="465" spans="1:6">
      <c r="A465">
        <v>2017</v>
      </c>
      <c r="B465">
        <v>6</v>
      </c>
      <c r="C465">
        <v>0.09</v>
      </c>
      <c r="E465">
        <f t="shared" si="20"/>
        <v>2017.4583333333333</v>
      </c>
      <c r="F465">
        <f t="shared" si="21"/>
        <v>0.16199999999999998</v>
      </c>
    </row>
    <row r="466" spans="1:6">
      <c r="A466">
        <v>2017</v>
      </c>
      <c r="B466">
        <v>7</v>
      </c>
      <c r="C466">
        <v>0.17</v>
      </c>
      <c r="E466">
        <f t="shared" si="20"/>
        <v>2017.5416666666665</v>
      </c>
      <c r="F466">
        <f t="shared" si="21"/>
        <v>0.30599999999999999</v>
      </c>
    </row>
    <row r="467" spans="1:6">
      <c r="A467">
        <v>2017</v>
      </c>
      <c r="B467">
        <v>8</v>
      </c>
      <c r="C467">
        <v>0.3</v>
      </c>
      <c r="E467">
        <f t="shared" si="20"/>
        <v>2017.625</v>
      </c>
      <c r="F467">
        <f t="shared" si="21"/>
        <v>0.53999999999999992</v>
      </c>
    </row>
    <row r="468" spans="1:6">
      <c r="A468">
        <v>2017</v>
      </c>
      <c r="B468">
        <v>9</v>
      </c>
      <c r="C468">
        <v>0.4</v>
      </c>
      <c r="E468">
        <f t="shared" si="20"/>
        <v>2017.7083333333333</v>
      </c>
      <c r="F468">
        <f t="shared" si="21"/>
        <v>0.72</v>
      </c>
    </row>
    <row r="469" spans="1:6">
      <c r="A469">
        <v>2017</v>
      </c>
      <c r="B469">
        <v>10</v>
      </c>
      <c r="C469">
        <v>0.47</v>
      </c>
      <c r="E469">
        <f t="shared" si="20"/>
        <v>2017.7916666666665</v>
      </c>
      <c r="F469">
        <f t="shared" si="21"/>
        <v>0.84599999999999986</v>
      </c>
    </row>
    <row r="470" spans="1:6">
      <c r="A470">
        <v>2017</v>
      </c>
      <c r="B470">
        <v>11</v>
      </c>
      <c r="C470">
        <v>0.22</v>
      </c>
      <c r="E470">
        <f t="shared" si="20"/>
        <v>2017.875</v>
      </c>
      <c r="F470">
        <f t="shared" si="21"/>
        <v>0.39600000000000002</v>
      </c>
    </row>
    <row r="471" spans="1:6">
      <c r="A471">
        <v>2017</v>
      </c>
      <c r="B471">
        <v>12</v>
      </c>
      <c r="C471">
        <v>0.31</v>
      </c>
      <c r="E471">
        <f t="shared" si="20"/>
        <v>2017.9583333333333</v>
      </c>
      <c r="F471">
        <f t="shared" si="21"/>
        <v>0.55800000000000005</v>
      </c>
    </row>
    <row r="472" spans="1:6">
      <c r="A472">
        <v>2018</v>
      </c>
      <c r="B472">
        <v>1</v>
      </c>
      <c r="C472">
        <v>0.15</v>
      </c>
      <c r="E472">
        <f t="shared" si="20"/>
        <v>2018.0416666666665</v>
      </c>
      <c r="F472">
        <f t="shared" si="21"/>
        <v>0.26999999999999996</v>
      </c>
    </row>
    <row r="473" spans="1:6">
      <c r="A473">
        <v>2018</v>
      </c>
      <c r="B473">
        <v>2</v>
      </c>
      <c r="C473">
        <v>0.09</v>
      </c>
      <c r="E473">
        <f t="shared" si="20"/>
        <v>2018.125</v>
      </c>
      <c r="F473">
        <f t="shared" si="21"/>
        <v>0.16199999999999998</v>
      </c>
    </row>
    <row r="474" spans="1:6">
      <c r="A474">
        <v>2018</v>
      </c>
      <c r="B474">
        <v>3</v>
      </c>
      <c r="C474">
        <v>0.15</v>
      </c>
      <c r="E474">
        <f t="shared" si="20"/>
        <v>2018.2083333333333</v>
      </c>
      <c r="F474">
        <f t="shared" si="21"/>
        <v>0.26999999999999996</v>
      </c>
    </row>
    <row r="475" spans="1:6">
      <c r="A475">
        <v>2018</v>
      </c>
      <c r="B475">
        <v>4</v>
      </c>
      <c r="C475">
        <v>0.09</v>
      </c>
      <c r="E475">
        <f t="shared" si="20"/>
        <v>2018.2916666666665</v>
      </c>
      <c r="F475">
        <f t="shared" si="21"/>
        <v>0.16199999999999998</v>
      </c>
    </row>
    <row r="476" spans="1:6">
      <c r="A476">
        <v>2018</v>
      </c>
      <c r="B476">
        <v>5</v>
      </c>
      <c r="C476">
        <v>0.04</v>
      </c>
      <c r="E476">
        <f t="shared" si="20"/>
        <v>2018.375</v>
      </c>
      <c r="F476">
        <f t="shared" si="21"/>
        <v>7.1999999999999995E-2</v>
      </c>
    </row>
    <row r="477" spans="1:6">
      <c r="A477">
        <v>2018</v>
      </c>
      <c r="B477">
        <v>6</v>
      </c>
      <c r="C477">
        <v>7.0000000000000007E-2</v>
      </c>
      <c r="E477">
        <f t="shared" si="20"/>
        <v>2018.4583333333333</v>
      </c>
      <c r="F477">
        <f t="shared" si="21"/>
        <v>0.12600000000000003</v>
      </c>
    </row>
    <row r="478" spans="1:6">
      <c r="A478">
        <v>2018</v>
      </c>
      <c r="B478">
        <v>7</v>
      </c>
      <c r="C478">
        <v>0.17</v>
      </c>
      <c r="E478">
        <f t="shared" si="20"/>
        <v>2018.5416666666665</v>
      </c>
      <c r="F478">
        <f t="shared" si="21"/>
        <v>0.30599999999999999</v>
      </c>
    </row>
    <row r="479" spans="1:6">
      <c r="A479">
        <v>2018</v>
      </c>
      <c r="B479">
        <v>8</v>
      </c>
      <c r="C479">
        <v>0.06</v>
      </c>
      <c r="E479">
        <f t="shared" si="20"/>
        <v>2018.625</v>
      </c>
      <c r="F479">
        <f t="shared" si="21"/>
        <v>0.10800000000000001</v>
      </c>
    </row>
    <row r="480" spans="1:6">
      <c r="A480">
        <v>2018</v>
      </c>
      <c r="B480">
        <v>9</v>
      </c>
      <c r="C480">
        <v>-0.03</v>
      </c>
      <c r="E480">
        <f t="shared" si="20"/>
        <v>2018.7083333333333</v>
      </c>
      <c r="F480">
        <f t="shared" si="21"/>
        <v>-5.4000000000000006E-2</v>
      </c>
    </row>
    <row r="481" spans="1:6">
      <c r="A481">
        <v>2018</v>
      </c>
      <c r="B481">
        <v>10</v>
      </c>
      <c r="C481">
        <v>0.04</v>
      </c>
      <c r="E481">
        <f t="shared" si="20"/>
        <v>2018.7916666666665</v>
      </c>
      <c r="F481">
        <f t="shared" si="21"/>
        <v>7.1999999999999995E-2</v>
      </c>
    </row>
    <row r="482" spans="1:6">
      <c r="A482">
        <v>2018</v>
      </c>
      <c r="B482">
        <v>11</v>
      </c>
      <c r="C482">
        <v>0.12</v>
      </c>
      <c r="E482">
        <f t="shared" si="20"/>
        <v>2018.875</v>
      </c>
      <c r="F482">
        <f t="shared" si="21"/>
        <v>0.21600000000000003</v>
      </c>
    </row>
    <row r="483" spans="1:6">
      <c r="A483">
        <v>2018</v>
      </c>
      <c r="B483">
        <v>12</v>
      </c>
      <c r="C483">
        <v>0.13</v>
      </c>
      <c r="E483">
        <f t="shared" si="20"/>
        <v>2018.9583333333333</v>
      </c>
      <c r="F483">
        <f t="shared" si="21"/>
        <v>0.23399999999999999</v>
      </c>
    </row>
    <row r="484" spans="1:6">
      <c r="A484" s="48">
        <v>2019</v>
      </c>
      <c r="B484">
        <v>1</v>
      </c>
      <c r="C484">
        <v>0.24</v>
      </c>
      <c r="E484">
        <f t="shared" si="20"/>
        <v>2019.0416666666665</v>
      </c>
      <c r="F484">
        <f t="shared" si="21"/>
        <v>0.43200000000000005</v>
      </c>
    </row>
    <row r="485" spans="1:6">
      <c r="A485" s="48">
        <v>2019</v>
      </c>
      <c r="B485">
        <v>2</v>
      </c>
      <c r="C485">
        <v>0.22</v>
      </c>
      <c r="E485">
        <f t="shared" si="20"/>
        <v>2019.125</v>
      </c>
      <c r="F485">
        <f t="shared" si="21"/>
        <v>0.39600000000000002</v>
      </c>
    </row>
    <row r="486" spans="1:6">
      <c r="A486" s="48">
        <v>2019</v>
      </c>
      <c r="B486">
        <v>3</v>
      </c>
      <c r="C486">
        <v>0.22</v>
      </c>
      <c r="E486">
        <f t="shared" si="20"/>
        <v>2019.2083333333333</v>
      </c>
      <c r="F486">
        <f t="shared" si="21"/>
        <v>0.39600000000000002</v>
      </c>
    </row>
    <row r="487" spans="1:6">
      <c r="A487" s="48">
        <v>2019</v>
      </c>
      <c r="B487">
        <v>4</v>
      </c>
      <c r="C487">
        <v>0.32</v>
      </c>
      <c r="E487">
        <f t="shared" si="20"/>
        <v>2019.2916666666665</v>
      </c>
      <c r="F487">
        <f t="shared" si="21"/>
        <v>0.57599999999999996</v>
      </c>
    </row>
    <row r="488" spans="1:6">
      <c r="A488" s="48">
        <v>2019</v>
      </c>
      <c r="B488">
        <v>5</v>
      </c>
      <c r="C488">
        <v>0.2</v>
      </c>
      <c r="E488">
        <f t="shared" si="20"/>
        <v>2019.375</v>
      </c>
      <c r="F488">
        <f t="shared" si="21"/>
        <v>0.36</v>
      </c>
    </row>
    <row r="489" spans="1:6">
      <c r="A489" s="48">
        <v>2019</v>
      </c>
      <c r="B489">
        <v>6</v>
      </c>
      <c r="C489">
        <v>0.34</v>
      </c>
      <c r="E489">
        <f t="shared" si="20"/>
        <v>2019.4583333333333</v>
      </c>
      <c r="F489">
        <f t="shared" si="21"/>
        <v>0.61199999999999999</v>
      </c>
    </row>
    <row r="490" spans="1:6">
      <c r="A490" s="48">
        <v>2019</v>
      </c>
      <c r="B490">
        <v>7</v>
      </c>
      <c r="C490">
        <v>0.25</v>
      </c>
      <c r="E490">
        <f t="shared" si="20"/>
        <v>2019.5416666666665</v>
      </c>
      <c r="F490">
        <f t="shared" si="21"/>
        <v>0.45</v>
      </c>
    </row>
    <row r="491" spans="1:6">
      <c r="A491" s="48">
        <v>2019</v>
      </c>
      <c r="B491">
        <v>8</v>
      </c>
      <c r="C491">
        <v>0.26</v>
      </c>
      <c r="E491">
        <f t="shared" si="20"/>
        <v>2019.625</v>
      </c>
      <c r="F491">
        <f t="shared" si="21"/>
        <v>0.46799999999999997</v>
      </c>
    </row>
    <row r="492" spans="1:6">
      <c r="A492" s="48">
        <v>2019</v>
      </c>
      <c r="B492">
        <v>9</v>
      </c>
      <c r="C492">
        <v>0.45</v>
      </c>
      <c r="E492">
        <f t="shared" si="20"/>
        <v>2019.7083333333333</v>
      </c>
      <c r="F492">
        <f t="shared" si="21"/>
        <v>0.80999999999999994</v>
      </c>
    </row>
    <row r="493" spans="1:6">
      <c r="A493" s="48">
        <v>2019</v>
      </c>
      <c r="B493">
        <v>10</v>
      </c>
      <c r="C493">
        <v>0.3</v>
      </c>
      <c r="E493">
        <f t="shared" si="20"/>
        <v>2019.7916666666665</v>
      </c>
      <c r="F493">
        <f t="shared" si="21"/>
        <v>0.53999999999999992</v>
      </c>
    </row>
    <row r="494" spans="1:6">
      <c r="A494" s="48">
        <v>2019</v>
      </c>
      <c r="B494">
        <v>11</v>
      </c>
      <c r="C494">
        <v>0.42</v>
      </c>
      <c r="E494">
        <f t="shared" si="20"/>
        <v>2019.875</v>
      </c>
      <c r="F494">
        <f t="shared" si="21"/>
        <v>0.75600000000000001</v>
      </c>
    </row>
    <row r="495" spans="1:6">
      <c r="A495" s="48">
        <v>2019</v>
      </c>
      <c r="B495">
        <v>12</v>
      </c>
      <c r="C495">
        <v>0.44</v>
      </c>
      <c r="E495">
        <f t="shared" si="20"/>
        <v>2019.9583333333333</v>
      </c>
      <c r="F495">
        <f t="shared" si="21"/>
        <v>0.79200000000000004</v>
      </c>
    </row>
    <row r="496" spans="1:6">
      <c r="A496">
        <v>2020</v>
      </c>
      <c r="B496">
        <v>1</v>
      </c>
      <c r="C496">
        <v>0.42</v>
      </c>
      <c r="E496">
        <f t="shared" si="20"/>
        <v>2020.0416666666665</v>
      </c>
      <c r="F496">
        <f t="shared" si="21"/>
        <v>0.75600000000000001</v>
      </c>
    </row>
    <row r="497" spans="1:6">
      <c r="A497">
        <v>2020</v>
      </c>
      <c r="B497">
        <v>2</v>
      </c>
      <c r="C497">
        <v>0.6</v>
      </c>
      <c r="E497">
        <f t="shared" si="20"/>
        <v>2020.125</v>
      </c>
      <c r="F497">
        <f t="shared" si="21"/>
        <v>1.0799999999999998</v>
      </c>
    </row>
    <row r="498" spans="1:6">
      <c r="A498">
        <v>2020</v>
      </c>
      <c r="B498">
        <v>3</v>
      </c>
      <c r="C498">
        <v>0.35</v>
      </c>
      <c r="E498">
        <f t="shared" si="20"/>
        <v>2020.2083333333333</v>
      </c>
      <c r="F498">
        <f t="shared" si="21"/>
        <v>0.63</v>
      </c>
    </row>
    <row r="499" spans="1:6">
      <c r="A499">
        <v>2020</v>
      </c>
      <c r="B499">
        <v>4</v>
      </c>
      <c r="C499">
        <v>0.26</v>
      </c>
      <c r="E499">
        <f t="shared" si="20"/>
        <v>2020.2916666666665</v>
      </c>
      <c r="F499">
        <f t="shared" si="21"/>
        <v>0.46799999999999997</v>
      </c>
    </row>
    <row r="500" spans="1:6">
      <c r="A500">
        <v>2020</v>
      </c>
      <c r="B500">
        <v>5</v>
      </c>
      <c r="C500">
        <v>0.42</v>
      </c>
      <c r="E500">
        <f t="shared" si="20"/>
        <v>2020.375</v>
      </c>
      <c r="F500">
        <f t="shared" si="21"/>
        <v>0.75600000000000001</v>
      </c>
    </row>
    <row r="501" spans="1:6">
      <c r="A501">
        <v>2020</v>
      </c>
      <c r="B501">
        <v>6</v>
      </c>
      <c r="C501">
        <v>0.3</v>
      </c>
      <c r="E501">
        <f t="shared" si="20"/>
        <v>2020.4583333333333</v>
      </c>
      <c r="F501">
        <f t="shared" si="21"/>
        <v>0.53999999999999992</v>
      </c>
    </row>
    <row r="502" spans="1:6">
      <c r="A502">
        <v>2020</v>
      </c>
      <c r="B502">
        <v>7</v>
      </c>
      <c r="C502">
        <v>0.31</v>
      </c>
      <c r="E502">
        <f t="shared" si="20"/>
        <v>2020.5416666666665</v>
      </c>
      <c r="F502">
        <f t="shared" si="21"/>
        <v>0.55800000000000005</v>
      </c>
    </row>
    <row r="503" spans="1:6">
      <c r="A503">
        <v>2020</v>
      </c>
      <c r="B503">
        <v>8</v>
      </c>
      <c r="C503">
        <v>0.3</v>
      </c>
      <c r="E503">
        <f t="shared" si="20"/>
        <v>2020.625</v>
      </c>
      <c r="F503">
        <f t="shared" si="21"/>
        <v>0.53999999999999992</v>
      </c>
    </row>
    <row r="504" spans="1:6">
      <c r="A504">
        <v>2020</v>
      </c>
      <c r="B504">
        <v>9</v>
      </c>
      <c r="C504">
        <v>0.4</v>
      </c>
      <c r="E504">
        <f t="shared" si="20"/>
        <v>2020.7083333333333</v>
      </c>
      <c r="F504">
        <f t="shared" si="21"/>
        <v>0.72</v>
      </c>
    </row>
    <row r="505" spans="1:6">
      <c r="A505">
        <v>2020</v>
      </c>
      <c r="B505">
        <v>10</v>
      </c>
      <c r="C505">
        <v>0.38</v>
      </c>
      <c r="E505">
        <f t="shared" ref="E505:E531" si="22">A505+B505/12-1/24</f>
        <v>2020.7916666666665</v>
      </c>
      <c r="F505">
        <f t="shared" ref="F505:F531" si="23">C505*9/5</f>
        <v>0.68399999999999994</v>
      </c>
    </row>
    <row r="506" spans="1:6">
      <c r="A506">
        <v>2020</v>
      </c>
      <c r="B506">
        <v>11</v>
      </c>
      <c r="C506">
        <v>0.4</v>
      </c>
      <c r="E506">
        <f t="shared" si="22"/>
        <v>2020.875</v>
      </c>
      <c r="F506">
        <f t="shared" si="23"/>
        <v>0.72</v>
      </c>
    </row>
    <row r="507" spans="1:6">
      <c r="A507">
        <v>2020</v>
      </c>
      <c r="B507">
        <v>12</v>
      </c>
      <c r="C507">
        <v>0.15</v>
      </c>
      <c r="E507">
        <f t="shared" si="22"/>
        <v>2020.9583333333333</v>
      </c>
      <c r="F507">
        <f t="shared" si="23"/>
        <v>0.26999999999999996</v>
      </c>
    </row>
    <row r="508" spans="1:6">
      <c r="A508" s="48">
        <v>2021</v>
      </c>
      <c r="B508">
        <v>1</v>
      </c>
      <c r="C508">
        <v>0.13</v>
      </c>
      <c r="E508">
        <f t="shared" si="22"/>
        <v>2021.0416666666665</v>
      </c>
      <c r="F508">
        <f t="shared" si="23"/>
        <v>0.23399999999999999</v>
      </c>
    </row>
    <row r="509" spans="1:6">
      <c r="A509" s="48">
        <v>2021</v>
      </c>
      <c r="B509">
        <v>2</v>
      </c>
      <c r="C509">
        <v>0.2</v>
      </c>
      <c r="E509">
        <f t="shared" si="22"/>
        <v>2021.125</v>
      </c>
      <c r="F509">
        <f t="shared" si="23"/>
        <v>0.36</v>
      </c>
    </row>
    <row r="510" spans="1:6">
      <c r="A510" s="48">
        <v>2021</v>
      </c>
      <c r="B510">
        <v>3</v>
      </c>
      <c r="C510">
        <v>0</v>
      </c>
      <c r="E510">
        <f t="shared" si="22"/>
        <v>2021.2083333333333</v>
      </c>
      <c r="F510">
        <f t="shared" si="23"/>
        <v>0</v>
      </c>
    </row>
    <row r="511" spans="1:6">
      <c r="A511" s="48">
        <v>2021</v>
      </c>
      <c r="B511">
        <v>4</v>
      </c>
      <c r="C511">
        <v>-0.05</v>
      </c>
      <c r="E511">
        <f t="shared" si="22"/>
        <v>2021.2916666666665</v>
      </c>
      <c r="F511">
        <f t="shared" si="23"/>
        <v>-0.09</v>
      </c>
    </row>
    <row r="512" spans="1:6">
      <c r="A512" s="48">
        <v>2021</v>
      </c>
      <c r="B512">
        <v>5</v>
      </c>
      <c r="C512">
        <v>0.09</v>
      </c>
      <c r="E512">
        <f t="shared" si="22"/>
        <v>2021.375</v>
      </c>
      <c r="F512">
        <f t="shared" si="23"/>
        <v>0.16199999999999998</v>
      </c>
    </row>
    <row r="513" spans="1:6">
      <c r="A513" s="48">
        <v>2021</v>
      </c>
      <c r="B513">
        <v>6</v>
      </c>
      <c r="C513">
        <v>-0.01</v>
      </c>
      <c r="E513">
        <f t="shared" si="22"/>
        <v>2021.4583333333333</v>
      </c>
      <c r="F513">
        <f t="shared" si="23"/>
        <v>-1.7999999999999999E-2</v>
      </c>
    </row>
    <row r="514" spans="1:6">
      <c r="A514" s="48">
        <v>2021</v>
      </c>
      <c r="B514">
        <v>7</v>
      </c>
      <c r="C514">
        <v>0.2</v>
      </c>
      <c r="E514">
        <f t="shared" si="22"/>
        <v>2021.5416666666665</v>
      </c>
      <c r="F514">
        <f t="shared" si="23"/>
        <v>0.36</v>
      </c>
    </row>
    <row r="515" spans="1:6">
      <c r="A515" s="48">
        <v>2021</v>
      </c>
      <c r="B515">
        <v>8</v>
      </c>
      <c r="C515">
        <v>0.17</v>
      </c>
      <c r="E515">
        <f t="shared" si="22"/>
        <v>2021.625</v>
      </c>
      <c r="F515">
        <f t="shared" si="23"/>
        <v>0.30599999999999999</v>
      </c>
    </row>
    <row r="516" spans="1:6">
      <c r="A516" s="48">
        <v>2021</v>
      </c>
      <c r="B516">
        <v>9</v>
      </c>
      <c r="C516">
        <v>0.26</v>
      </c>
      <c r="E516">
        <f t="shared" si="22"/>
        <v>2021.7083333333333</v>
      </c>
      <c r="F516">
        <f t="shared" si="23"/>
        <v>0.46799999999999997</v>
      </c>
    </row>
    <row r="517" spans="1:6">
      <c r="A517" s="48">
        <v>2021</v>
      </c>
      <c r="B517">
        <v>10</v>
      </c>
      <c r="C517">
        <v>0.37</v>
      </c>
      <c r="E517">
        <f t="shared" si="22"/>
        <v>2021.7916666666665</v>
      </c>
      <c r="F517">
        <f t="shared" si="23"/>
        <v>0.66600000000000004</v>
      </c>
    </row>
    <row r="518" spans="1:6">
      <c r="A518" s="48">
        <v>2021</v>
      </c>
      <c r="B518">
        <v>11</v>
      </c>
      <c r="C518">
        <v>0.09</v>
      </c>
      <c r="E518">
        <f t="shared" si="22"/>
        <v>2021.875</v>
      </c>
      <c r="F518">
        <f t="shared" si="23"/>
        <v>0.16199999999999998</v>
      </c>
    </row>
    <row r="519" spans="1:6">
      <c r="A519" s="48">
        <v>2021</v>
      </c>
      <c r="B519">
        <v>12</v>
      </c>
      <c r="C519">
        <v>0.21</v>
      </c>
      <c r="E519">
        <f t="shared" si="22"/>
        <v>2021.9583333333333</v>
      </c>
      <c r="F519">
        <f>C519*9/5</f>
        <v>0.378</v>
      </c>
    </row>
    <row r="520" spans="1:6">
      <c r="A520" s="48">
        <v>2022</v>
      </c>
      <c r="B520">
        <v>1</v>
      </c>
      <c r="C520">
        <v>0.03</v>
      </c>
      <c r="E520">
        <f t="shared" si="22"/>
        <v>2022.0416666666665</v>
      </c>
      <c r="F520">
        <f t="shared" si="23"/>
        <v>5.4000000000000006E-2</v>
      </c>
    </row>
    <row r="521" spans="1:6">
      <c r="A521" s="48">
        <v>2022</v>
      </c>
      <c r="B521">
        <v>2</v>
      </c>
      <c r="C521">
        <v>0</v>
      </c>
      <c r="E521">
        <f t="shared" si="22"/>
        <v>2022.125</v>
      </c>
      <c r="F521">
        <f t="shared" si="23"/>
        <v>0</v>
      </c>
    </row>
    <row r="522" spans="1:6">
      <c r="A522" s="48">
        <v>2022</v>
      </c>
      <c r="B522">
        <v>3</v>
      </c>
      <c r="C522">
        <v>0.15</v>
      </c>
      <c r="E522">
        <f t="shared" si="22"/>
        <v>2022.2083333333333</v>
      </c>
      <c r="F522">
        <f t="shared" si="23"/>
        <v>0.26999999999999996</v>
      </c>
    </row>
    <row r="523" spans="1:6">
      <c r="A523" s="48">
        <v>2022</v>
      </c>
      <c r="B523">
        <v>4</v>
      </c>
      <c r="C523">
        <v>0.26</v>
      </c>
      <c r="E523">
        <f t="shared" si="22"/>
        <v>2022.2916666666665</v>
      </c>
      <c r="F523">
        <f t="shared" si="23"/>
        <v>0.46799999999999997</v>
      </c>
    </row>
    <row r="524" spans="1:6">
      <c r="A524" s="48">
        <v>2022</v>
      </c>
      <c r="B524">
        <v>5</v>
      </c>
      <c r="C524">
        <v>0.17</v>
      </c>
      <c r="E524">
        <f t="shared" si="22"/>
        <v>2022.375</v>
      </c>
      <c r="F524">
        <f t="shared" si="23"/>
        <v>0.30599999999999999</v>
      </c>
    </row>
    <row r="525" spans="1:6">
      <c r="A525" s="48">
        <v>2022</v>
      </c>
      <c r="B525">
        <v>6</v>
      </c>
      <c r="C525">
        <v>0.06</v>
      </c>
      <c r="E525">
        <f t="shared" si="22"/>
        <v>2022.4583333333333</v>
      </c>
      <c r="F525">
        <f t="shared" si="23"/>
        <v>0.10800000000000001</v>
      </c>
    </row>
    <row r="526" spans="1:6">
      <c r="A526" s="48">
        <v>2022</v>
      </c>
      <c r="B526">
        <v>7</v>
      </c>
      <c r="C526">
        <v>0.36</v>
      </c>
      <c r="E526">
        <f t="shared" si="22"/>
        <v>2022.5416666666665</v>
      </c>
      <c r="F526">
        <f t="shared" si="23"/>
        <v>0.64799999999999991</v>
      </c>
    </row>
    <row r="527" spans="1:6">
      <c r="A527" s="48">
        <v>2022</v>
      </c>
      <c r="B527">
        <v>8</v>
      </c>
      <c r="C527">
        <v>0.28000000000000003</v>
      </c>
      <c r="E527">
        <f t="shared" si="22"/>
        <v>2022.625</v>
      </c>
      <c r="F527">
        <f t="shared" si="23"/>
        <v>0.50400000000000011</v>
      </c>
    </row>
    <row r="528" spans="1:6">
      <c r="A528" s="48">
        <v>2022</v>
      </c>
      <c r="B528">
        <v>9</v>
      </c>
      <c r="C528">
        <v>0.24</v>
      </c>
      <c r="E528">
        <f t="shared" si="22"/>
        <v>2022.7083333333333</v>
      </c>
      <c r="F528">
        <f t="shared" si="23"/>
        <v>0.43200000000000005</v>
      </c>
    </row>
    <row r="529" spans="1:6">
      <c r="A529" s="48">
        <v>2022</v>
      </c>
      <c r="B529">
        <v>10</v>
      </c>
      <c r="C529">
        <v>0.32</v>
      </c>
      <c r="E529">
        <f t="shared" si="22"/>
        <v>2022.7916666666665</v>
      </c>
      <c r="F529">
        <f t="shared" si="23"/>
        <v>0.57599999999999996</v>
      </c>
    </row>
    <row r="530" spans="1:6">
      <c r="A530" s="48">
        <v>2022</v>
      </c>
      <c r="B530">
        <v>11</v>
      </c>
      <c r="C530">
        <v>0.17</v>
      </c>
      <c r="E530">
        <f t="shared" si="22"/>
        <v>2022.875</v>
      </c>
      <c r="F530">
        <f t="shared" si="23"/>
        <v>0.30599999999999999</v>
      </c>
    </row>
    <row r="531" spans="1:6">
      <c r="A531" s="48">
        <v>2022</v>
      </c>
      <c r="B531">
        <v>12</v>
      </c>
      <c r="C531">
        <v>0.05</v>
      </c>
      <c r="E531">
        <f t="shared" si="22"/>
        <v>2022.9583333333333</v>
      </c>
      <c r="F531">
        <f t="shared" si="23"/>
        <v>0.09</v>
      </c>
    </row>
    <row r="532" spans="1:6">
      <c r="A532" s="48"/>
      <c r="C532"/>
    </row>
    <row r="533" spans="1:6">
      <c r="A533" s="48"/>
      <c r="C533"/>
    </row>
    <row r="534" spans="1:6">
      <c r="A534" s="48"/>
      <c r="C534"/>
    </row>
    <row r="535" spans="1:6">
      <c r="A535" s="48"/>
      <c r="C535"/>
    </row>
    <row r="536" spans="1:6">
      <c r="A536" s="48"/>
      <c r="C536"/>
    </row>
    <row r="537" spans="1:6">
      <c r="A537" s="48"/>
      <c r="C537"/>
    </row>
    <row r="538" spans="1:6">
      <c r="A538" s="48"/>
      <c r="C538"/>
    </row>
    <row r="539" spans="1:6">
      <c r="A539" s="48"/>
      <c r="C539"/>
    </row>
    <row r="540" spans="1:6">
      <c r="A540" s="48"/>
      <c r="C540"/>
    </row>
    <row r="541" spans="1:6">
      <c r="A541" s="48"/>
      <c r="C541"/>
    </row>
    <row r="542" spans="1:6">
      <c r="A542" s="48"/>
      <c r="C542"/>
    </row>
    <row r="543" spans="1:6">
      <c r="A543" s="48"/>
      <c r="C543"/>
    </row>
    <row r="544" spans="1:6">
      <c r="A544" s="48"/>
      <c r="C544"/>
    </row>
    <row r="545" spans="1:3">
      <c r="A545" s="48"/>
      <c r="C545"/>
    </row>
    <row r="546" spans="1:3">
      <c r="A546" s="48"/>
      <c r="C546"/>
    </row>
    <row r="547" spans="1:3">
      <c r="A547" s="48"/>
      <c r="C547"/>
    </row>
    <row r="548" spans="1:3">
      <c r="A548" s="48"/>
      <c r="C548"/>
    </row>
    <row r="549" spans="1:3">
      <c r="A549" s="48"/>
      <c r="C549"/>
    </row>
    <row r="550" spans="1:3">
      <c r="A550" s="48"/>
      <c r="C550"/>
    </row>
    <row r="551" spans="1:3">
      <c r="A551" s="48"/>
      <c r="C551"/>
    </row>
    <row r="552" spans="1:3">
      <c r="A552" s="48"/>
      <c r="C552"/>
    </row>
    <row r="553" spans="1:3">
      <c r="A553" s="48"/>
      <c r="C553"/>
    </row>
    <row r="554" spans="1:3">
      <c r="A554" s="48"/>
      <c r="C554"/>
    </row>
    <row r="555" spans="1:3">
      <c r="A555" s="48"/>
      <c r="C555"/>
    </row>
    <row r="556" spans="1:3">
      <c r="A556" s="48"/>
      <c r="C556"/>
    </row>
    <row r="557" spans="1:3">
      <c r="A557" s="48"/>
      <c r="C557"/>
    </row>
    <row r="558" spans="1:3">
      <c r="A558" s="48"/>
      <c r="C558"/>
    </row>
    <row r="559" spans="1:3">
      <c r="A559" s="48"/>
      <c r="C559"/>
    </row>
    <row r="560" spans="1:3">
      <c r="A560" s="48"/>
      <c r="C560"/>
    </row>
    <row r="561" spans="1:3">
      <c r="A561" s="48"/>
      <c r="C561"/>
    </row>
    <row r="562" spans="1:3">
      <c r="A562" s="48"/>
      <c r="C562"/>
    </row>
    <row r="563" spans="1:3">
      <c r="A563" s="48"/>
      <c r="C563"/>
    </row>
    <row r="564" spans="1:3">
      <c r="A564" s="48"/>
      <c r="C564"/>
    </row>
    <row r="565" spans="1:3">
      <c r="A565" s="48"/>
      <c r="C565"/>
    </row>
    <row r="566" spans="1:3">
      <c r="A566" s="48"/>
      <c r="C566"/>
    </row>
    <row r="567" spans="1:3">
      <c r="A567" s="48"/>
      <c r="C567"/>
    </row>
    <row r="568" spans="1:3">
      <c r="A568" s="48"/>
      <c r="C568"/>
    </row>
    <row r="569" spans="1:3">
      <c r="A569" s="48"/>
      <c r="C569"/>
    </row>
    <row r="570" spans="1:3">
      <c r="A570" s="48"/>
      <c r="C570"/>
    </row>
    <row r="571" spans="1:3">
      <c r="A571" s="48"/>
      <c r="C571"/>
    </row>
    <row r="572" spans="1:3">
      <c r="A572" s="48"/>
      <c r="C572"/>
    </row>
    <row r="573" spans="1:3">
      <c r="A573" s="48"/>
      <c r="C573"/>
    </row>
    <row r="574" spans="1:3">
      <c r="A574" s="48"/>
      <c r="C574"/>
    </row>
    <row r="575" spans="1:3">
      <c r="A575" s="48"/>
      <c r="C575"/>
    </row>
    <row r="576" spans="1:3">
      <c r="A576" s="48"/>
      <c r="C576"/>
    </row>
    <row r="577" spans="1:3">
      <c r="A577" s="48"/>
      <c r="C577"/>
    </row>
    <row r="578" spans="1:3">
      <c r="A578" s="48"/>
      <c r="C578"/>
    </row>
    <row r="579" spans="1:3">
      <c r="A579" s="48"/>
      <c r="C579"/>
    </row>
    <row r="580" spans="1:3">
      <c r="A580" s="48"/>
      <c r="C580"/>
    </row>
    <row r="581" spans="1:3">
      <c r="A581" s="48"/>
      <c r="C581"/>
    </row>
    <row r="582" spans="1:3">
      <c r="A582" s="48"/>
      <c r="C582"/>
    </row>
    <row r="583" spans="1:3">
      <c r="A583" s="48"/>
      <c r="C583"/>
    </row>
    <row r="584" spans="1:3">
      <c r="A584" s="48"/>
      <c r="C584"/>
    </row>
    <row r="585" spans="1:3">
      <c r="A585" s="48"/>
      <c r="C585"/>
    </row>
    <row r="586" spans="1:3">
      <c r="A586" s="48"/>
      <c r="C586"/>
    </row>
    <row r="587" spans="1:3">
      <c r="A587" s="48"/>
      <c r="C587"/>
    </row>
    <row r="588" spans="1:3">
      <c r="A588" s="48"/>
      <c r="C588"/>
    </row>
    <row r="589" spans="1:3">
      <c r="A589" s="48"/>
      <c r="C589"/>
    </row>
    <row r="590" spans="1:3">
      <c r="A590" s="48"/>
      <c r="C590"/>
    </row>
    <row r="591" spans="1:3">
      <c r="A591" s="48"/>
      <c r="C591"/>
    </row>
    <row r="592" spans="1:3">
      <c r="A592" s="48"/>
      <c r="C592"/>
    </row>
    <row r="593" spans="1:3">
      <c r="A593" s="48"/>
      <c r="C593"/>
    </row>
    <row r="594" spans="1:3">
      <c r="A594" s="48"/>
      <c r="C594"/>
    </row>
    <row r="595" spans="1:3">
      <c r="A595" s="48"/>
      <c r="C595"/>
    </row>
    <row r="596" spans="1:3">
      <c r="A596" s="48"/>
      <c r="C596"/>
    </row>
    <row r="597" spans="1:3">
      <c r="A597" s="48"/>
      <c r="C597"/>
    </row>
    <row r="598" spans="1:3">
      <c r="A598" s="48"/>
      <c r="C598"/>
    </row>
    <row r="599" spans="1:3">
      <c r="A599" s="48"/>
      <c r="C599"/>
    </row>
    <row r="600" spans="1:3">
      <c r="A600" s="48"/>
      <c r="C600"/>
    </row>
    <row r="601" spans="1:3">
      <c r="A601" s="48"/>
      <c r="C601"/>
    </row>
    <row r="602" spans="1:3">
      <c r="A602" s="48"/>
      <c r="C602"/>
    </row>
    <row r="603" spans="1:3">
      <c r="A603" s="48"/>
      <c r="C603"/>
    </row>
    <row r="604" spans="1:3">
      <c r="A604" s="48"/>
      <c r="C604"/>
    </row>
    <row r="605" spans="1:3">
      <c r="A605" s="48"/>
      <c r="C605"/>
    </row>
    <row r="606" spans="1:3">
      <c r="A606" s="48"/>
      <c r="C606"/>
    </row>
    <row r="607" spans="1:3">
      <c r="A607" s="48"/>
      <c r="C607"/>
    </row>
    <row r="608" spans="1:3">
      <c r="A608" s="48"/>
      <c r="C608"/>
    </row>
    <row r="609" spans="1:3">
      <c r="A609" s="48"/>
      <c r="C609"/>
    </row>
    <row r="610" spans="1:3">
      <c r="A610" s="48"/>
      <c r="C610"/>
    </row>
    <row r="611" spans="1:3">
      <c r="A611" s="48"/>
      <c r="C611"/>
    </row>
    <row r="612" spans="1:3">
      <c r="A612" s="48"/>
      <c r="C612"/>
    </row>
    <row r="613" spans="1:3">
      <c r="A613" s="48"/>
      <c r="C613"/>
    </row>
    <row r="614" spans="1:3">
      <c r="A614" s="48"/>
      <c r="C614"/>
    </row>
    <row r="615" spans="1:3">
      <c r="A615" s="48"/>
      <c r="C615"/>
    </row>
    <row r="616" spans="1:3">
      <c r="A616" s="48"/>
      <c r="C616"/>
    </row>
    <row r="617" spans="1:3">
      <c r="A617" s="48"/>
      <c r="C617"/>
    </row>
    <row r="618" spans="1:3">
      <c r="A618" s="48"/>
      <c r="C618"/>
    </row>
    <row r="619" spans="1:3">
      <c r="A619" s="48"/>
      <c r="C619"/>
    </row>
    <row r="620" spans="1:3">
      <c r="A620" s="48"/>
      <c r="C620"/>
    </row>
    <row r="621" spans="1:3">
      <c r="A621" s="48"/>
      <c r="C621"/>
    </row>
    <row r="622" spans="1:3">
      <c r="A622" s="48"/>
      <c r="C622"/>
    </row>
    <row r="623" spans="1:3">
      <c r="A623" s="48"/>
      <c r="C623"/>
    </row>
    <row r="624" spans="1:3">
      <c r="A624" s="48"/>
      <c r="C624"/>
    </row>
    <row r="625" spans="1:3">
      <c r="A625" s="48"/>
      <c r="C625"/>
    </row>
    <row r="626" spans="1:3">
      <c r="A626" s="48"/>
      <c r="C626"/>
    </row>
    <row r="627" spans="1:3">
      <c r="A627" s="48"/>
      <c r="C627"/>
    </row>
    <row r="628" spans="1:3">
      <c r="A628" s="48"/>
      <c r="C628"/>
    </row>
    <row r="629" spans="1:3">
      <c r="A629" s="48"/>
      <c r="C629"/>
    </row>
    <row r="630" spans="1:3">
      <c r="A630" s="48"/>
      <c r="C630"/>
    </row>
    <row r="631" spans="1:3">
      <c r="A631" s="48"/>
      <c r="C631"/>
    </row>
    <row r="632" spans="1:3">
      <c r="A632" s="48"/>
      <c r="C632"/>
    </row>
    <row r="633" spans="1:3">
      <c r="A633" s="48"/>
      <c r="C633"/>
    </row>
    <row r="634" spans="1:3">
      <c r="A634" s="48"/>
      <c r="C634"/>
    </row>
    <row r="635" spans="1:3">
      <c r="A635" s="48"/>
      <c r="C635"/>
    </row>
    <row r="636" spans="1:3">
      <c r="A636" s="48"/>
      <c r="C636"/>
    </row>
    <row r="637" spans="1:3">
      <c r="A637" s="48"/>
      <c r="C637"/>
    </row>
    <row r="638" spans="1:3">
      <c r="A638" s="48"/>
      <c r="C638"/>
    </row>
    <row r="639" spans="1:3">
      <c r="A639" s="48"/>
      <c r="C639"/>
    </row>
    <row r="640" spans="1:3">
      <c r="A640" s="48"/>
      <c r="C640"/>
    </row>
    <row r="641" spans="1:3">
      <c r="A641" s="48"/>
      <c r="C641"/>
    </row>
    <row r="642" spans="1:3">
      <c r="A642" s="48"/>
      <c r="C642"/>
    </row>
    <row r="643" spans="1:3">
      <c r="A643" s="48"/>
      <c r="C643"/>
    </row>
    <row r="644" spans="1:3">
      <c r="A644" s="48"/>
      <c r="C644"/>
    </row>
    <row r="645" spans="1:3">
      <c r="A645" s="48"/>
      <c r="C645"/>
    </row>
    <row r="646" spans="1:3">
      <c r="A646" s="48"/>
      <c r="C646"/>
    </row>
    <row r="647" spans="1:3">
      <c r="A647" s="48"/>
      <c r="C647"/>
    </row>
    <row r="648" spans="1:3">
      <c r="A648" s="48"/>
      <c r="C648"/>
    </row>
    <row r="649" spans="1:3">
      <c r="A649" s="48"/>
      <c r="C649"/>
    </row>
    <row r="650" spans="1:3">
      <c r="A650" s="48"/>
      <c r="C650"/>
    </row>
    <row r="651" spans="1:3">
      <c r="A651" s="48"/>
      <c r="C651"/>
    </row>
    <row r="652" spans="1:3">
      <c r="A652" s="48"/>
      <c r="C652"/>
    </row>
    <row r="653" spans="1:3">
      <c r="A653" s="48"/>
      <c r="C653"/>
    </row>
    <row r="654" spans="1:3">
      <c r="A654" s="48"/>
      <c r="C654"/>
    </row>
    <row r="655" spans="1:3">
      <c r="A655" s="48"/>
      <c r="C655"/>
    </row>
    <row r="656" spans="1:3">
      <c r="A656" s="48"/>
      <c r="C656"/>
    </row>
    <row r="657" spans="1:3">
      <c r="A657" s="48"/>
      <c r="C657"/>
    </row>
    <row r="658" spans="1:3">
      <c r="A658" s="48"/>
      <c r="C658"/>
    </row>
    <row r="659" spans="1:3">
      <c r="A659" s="48"/>
      <c r="C659"/>
    </row>
    <row r="660" spans="1:3">
      <c r="A660" s="48"/>
      <c r="C660"/>
    </row>
    <row r="661" spans="1:3">
      <c r="A661" s="48"/>
      <c r="C661"/>
    </row>
    <row r="662" spans="1:3">
      <c r="A662" s="48"/>
      <c r="C662"/>
    </row>
    <row r="663" spans="1:3">
      <c r="A663" s="48"/>
      <c r="C663"/>
    </row>
    <row r="664" spans="1:3">
      <c r="A664" s="48"/>
      <c r="C664"/>
    </row>
    <row r="665" spans="1:3">
      <c r="A665" s="48"/>
      <c r="C665"/>
    </row>
    <row r="666" spans="1:3">
      <c r="A666" s="48"/>
      <c r="C666"/>
    </row>
    <row r="667" spans="1:3">
      <c r="A667" s="48"/>
      <c r="C667"/>
    </row>
    <row r="668" spans="1:3">
      <c r="A668" s="48"/>
      <c r="C668"/>
    </row>
    <row r="669" spans="1:3">
      <c r="A669" s="48"/>
      <c r="C669"/>
    </row>
    <row r="670" spans="1:3">
      <c r="A670" s="48"/>
      <c r="C670"/>
    </row>
    <row r="671" spans="1:3">
      <c r="A671" s="48"/>
      <c r="C671"/>
    </row>
    <row r="672" spans="1:3">
      <c r="A672" s="48"/>
      <c r="C672"/>
    </row>
    <row r="673" spans="1:3">
      <c r="A673" s="48"/>
      <c r="C673"/>
    </row>
    <row r="674" spans="1:3">
      <c r="A674" s="48"/>
      <c r="C674"/>
    </row>
    <row r="675" spans="1:3">
      <c r="A675" s="48"/>
      <c r="C675"/>
    </row>
    <row r="676" spans="1:3">
      <c r="A676" s="48"/>
      <c r="C676"/>
    </row>
    <row r="677" spans="1:3">
      <c r="A677" s="48"/>
      <c r="C677"/>
    </row>
    <row r="678" spans="1:3">
      <c r="A678" s="48"/>
      <c r="C678"/>
    </row>
    <row r="679" spans="1:3">
      <c r="A679" s="48"/>
      <c r="C679"/>
    </row>
    <row r="680" spans="1:3">
      <c r="A680" s="48"/>
      <c r="C680"/>
    </row>
    <row r="681" spans="1:3">
      <c r="A681" s="48"/>
      <c r="C681"/>
    </row>
    <row r="682" spans="1:3">
      <c r="A682" s="48"/>
      <c r="C682"/>
    </row>
    <row r="683" spans="1:3">
      <c r="A683" s="48"/>
      <c r="C683"/>
    </row>
    <row r="684" spans="1:3">
      <c r="A684" s="48"/>
      <c r="C684"/>
    </row>
    <row r="685" spans="1:3">
      <c r="A685" s="48"/>
      <c r="C685"/>
    </row>
    <row r="686" spans="1:3">
      <c r="A686" s="48"/>
      <c r="C686"/>
    </row>
    <row r="687" spans="1:3">
      <c r="A687" s="48"/>
      <c r="C687"/>
    </row>
    <row r="688" spans="1:3">
      <c r="A688" s="48"/>
      <c r="C688"/>
    </row>
    <row r="689" spans="1:3">
      <c r="A689" s="48"/>
      <c r="C689"/>
    </row>
    <row r="690" spans="1:3">
      <c r="A690" s="48"/>
      <c r="C690"/>
    </row>
    <row r="691" spans="1:3">
      <c r="A691" s="48"/>
      <c r="C691"/>
    </row>
    <row r="692" spans="1:3">
      <c r="A692" s="48"/>
      <c r="C692"/>
    </row>
    <row r="693" spans="1:3">
      <c r="A693" s="48"/>
      <c r="C693"/>
    </row>
    <row r="694" spans="1:3">
      <c r="A694" s="48"/>
      <c r="C694"/>
    </row>
    <row r="695" spans="1:3">
      <c r="A695" s="48"/>
      <c r="C695"/>
    </row>
    <row r="696" spans="1:3">
      <c r="A696" s="48"/>
      <c r="C696"/>
    </row>
    <row r="697" spans="1:3">
      <c r="A697" s="48"/>
      <c r="C697"/>
    </row>
    <row r="698" spans="1:3">
      <c r="A698" s="48"/>
      <c r="C698"/>
    </row>
    <row r="699" spans="1:3">
      <c r="A699" s="48"/>
      <c r="C699"/>
    </row>
    <row r="700" spans="1:3">
      <c r="A700" s="48"/>
      <c r="C700"/>
    </row>
    <row r="701" spans="1:3">
      <c r="A701" s="48"/>
      <c r="C701"/>
    </row>
    <row r="702" spans="1:3">
      <c r="A702" s="48"/>
      <c r="C702"/>
    </row>
    <row r="703" spans="1:3">
      <c r="A703" s="48"/>
      <c r="C703"/>
    </row>
    <row r="704" spans="1:3">
      <c r="A704" s="48"/>
      <c r="C704"/>
    </row>
    <row r="705" spans="1:3">
      <c r="A705" s="48"/>
      <c r="C705"/>
    </row>
    <row r="706" spans="1:3">
      <c r="A706" s="48"/>
      <c r="C706"/>
    </row>
    <row r="707" spans="1:3">
      <c r="A707" s="48"/>
      <c r="C707"/>
    </row>
    <row r="708" spans="1:3">
      <c r="A708" s="48"/>
      <c r="C708"/>
    </row>
    <row r="709" spans="1:3">
      <c r="A709" s="48"/>
      <c r="C709"/>
    </row>
    <row r="710" spans="1:3">
      <c r="A710" s="48"/>
      <c r="C710"/>
    </row>
    <row r="711" spans="1:3">
      <c r="A711" s="48"/>
      <c r="C711"/>
    </row>
    <row r="712" spans="1:3">
      <c r="A712" s="48"/>
      <c r="C712"/>
    </row>
    <row r="713" spans="1:3">
      <c r="A713" s="48"/>
      <c r="C713"/>
    </row>
    <row r="714" spans="1:3">
      <c r="A714" s="48"/>
      <c r="C714"/>
    </row>
    <row r="715" spans="1:3">
      <c r="A715" s="48"/>
      <c r="C715"/>
    </row>
    <row r="716" spans="1:3">
      <c r="A716" s="48"/>
      <c r="C716"/>
    </row>
    <row r="717" spans="1:3">
      <c r="A717" s="48"/>
      <c r="C717"/>
    </row>
    <row r="718" spans="1:3">
      <c r="A718" s="48"/>
      <c r="C718"/>
    </row>
    <row r="719" spans="1:3">
      <c r="A719" s="48"/>
      <c r="C719"/>
    </row>
    <row r="720" spans="1:3">
      <c r="A720" s="48"/>
      <c r="C720"/>
    </row>
    <row r="721" spans="1:3">
      <c r="A721" s="48"/>
      <c r="C721"/>
    </row>
    <row r="722" spans="1:3">
      <c r="A722" s="48"/>
      <c r="C722"/>
    </row>
    <row r="723" spans="1:3">
      <c r="A723" s="48"/>
      <c r="C723"/>
    </row>
    <row r="724" spans="1:3">
      <c r="A724" s="48"/>
      <c r="C724"/>
    </row>
    <row r="725" spans="1:3">
      <c r="A725" s="48"/>
      <c r="C725"/>
    </row>
    <row r="726" spans="1:3">
      <c r="A726" s="48"/>
      <c r="C726"/>
    </row>
    <row r="727" spans="1:3">
      <c r="A727" s="48"/>
      <c r="C727"/>
    </row>
    <row r="728" spans="1:3">
      <c r="A728" s="48"/>
      <c r="C728"/>
    </row>
    <row r="729" spans="1:3">
      <c r="A729" s="48"/>
      <c r="C729"/>
    </row>
    <row r="730" spans="1:3">
      <c r="A730" s="48"/>
      <c r="C730"/>
    </row>
    <row r="731" spans="1:3">
      <c r="A731" s="48"/>
      <c r="C731"/>
    </row>
    <row r="732" spans="1:3">
      <c r="A732" s="48"/>
      <c r="C732"/>
    </row>
    <row r="733" spans="1:3">
      <c r="A733" s="48"/>
      <c r="C733"/>
    </row>
    <row r="734" spans="1:3">
      <c r="A734" s="48"/>
      <c r="C734"/>
    </row>
    <row r="735" spans="1:3">
      <c r="A735" s="48"/>
      <c r="C735"/>
    </row>
    <row r="736" spans="1:3">
      <c r="A736" s="48"/>
      <c r="C736"/>
    </row>
    <row r="737" spans="1:3">
      <c r="A737" s="48"/>
      <c r="C737"/>
    </row>
    <row r="738" spans="1:3">
      <c r="A738" s="48"/>
      <c r="C738"/>
    </row>
    <row r="739" spans="1:3">
      <c r="A739" s="48"/>
      <c r="C739"/>
    </row>
    <row r="740" spans="1:3">
      <c r="A740" s="48"/>
      <c r="C740"/>
    </row>
    <row r="741" spans="1:3">
      <c r="A741" s="48"/>
      <c r="C741"/>
    </row>
    <row r="742" spans="1:3">
      <c r="A742" s="48"/>
      <c r="C742"/>
    </row>
    <row r="743" spans="1:3">
      <c r="A743" s="48"/>
      <c r="C743"/>
    </row>
    <row r="744" spans="1:3">
      <c r="A744" s="48"/>
      <c r="C744"/>
    </row>
    <row r="745" spans="1:3">
      <c r="A745" s="48"/>
      <c r="C745"/>
    </row>
    <row r="746" spans="1:3">
      <c r="A746" s="48"/>
      <c r="C746"/>
    </row>
    <row r="747" spans="1:3">
      <c r="A747" s="48"/>
      <c r="C747"/>
    </row>
    <row r="748" spans="1:3">
      <c r="A748" s="48"/>
      <c r="C748"/>
    </row>
    <row r="749" spans="1:3">
      <c r="A749" s="48"/>
      <c r="C749"/>
    </row>
    <row r="750" spans="1:3">
      <c r="A750" s="48"/>
      <c r="C750"/>
    </row>
    <row r="751" spans="1:3">
      <c r="A751" s="48"/>
      <c r="C751"/>
    </row>
    <row r="752" spans="1:3">
      <c r="A752" s="48"/>
      <c r="C752"/>
    </row>
    <row r="753" spans="1:3">
      <c r="A753" s="48"/>
      <c r="C753"/>
    </row>
    <row r="754" spans="1:3">
      <c r="A754" s="48"/>
      <c r="C754"/>
    </row>
    <row r="755" spans="1:3">
      <c r="A755" s="48"/>
      <c r="C755"/>
    </row>
    <row r="756" spans="1:3">
      <c r="A756" s="48"/>
      <c r="C756"/>
    </row>
    <row r="757" spans="1:3">
      <c r="A757" s="48"/>
      <c r="C757"/>
    </row>
    <row r="758" spans="1:3">
      <c r="A758" s="48"/>
      <c r="C758"/>
    </row>
    <row r="759" spans="1:3">
      <c r="A759" s="48"/>
      <c r="C759"/>
    </row>
    <row r="760" spans="1:3">
      <c r="A760" s="48"/>
      <c r="C760"/>
    </row>
    <row r="761" spans="1:3">
      <c r="A761" s="48"/>
      <c r="C761"/>
    </row>
    <row r="762" spans="1:3">
      <c r="A762" s="48"/>
      <c r="C762"/>
    </row>
    <row r="763" spans="1:3">
      <c r="A763" s="48"/>
      <c r="C763"/>
    </row>
    <row r="764" spans="1:3">
      <c r="A764" s="48"/>
      <c r="C764"/>
    </row>
    <row r="765" spans="1:3">
      <c r="A765" s="48"/>
      <c r="C765"/>
    </row>
    <row r="766" spans="1:3">
      <c r="A766" s="48"/>
      <c r="C766"/>
    </row>
    <row r="767" spans="1:3">
      <c r="A767" s="48"/>
      <c r="C767"/>
    </row>
    <row r="768" spans="1:3">
      <c r="A768" s="48"/>
      <c r="C768"/>
    </row>
    <row r="769" spans="1:3">
      <c r="A769" s="48"/>
      <c r="C769"/>
    </row>
    <row r="770" spans="1:3">
      <c r="A770" s="48"/>
      <c r="C770"/>
    </row>
    <row r="771" spans="1:3">
      <c r="A771" s="48"/>
      <c r="C771"/>
    </row>
    <row r="772" spans="1:3">
      <c r="A772" s="48"/>
      <c r="C772"/>
    </row>
    <row r="773" spans="1:3">
      <c r="A773" s="48"/>
      <c r="C773"/>
    </row>
    <row r="774" spans="1:3">
      <c r="A774" s="48"/>
      <c r="C774"/>
    </row>
    <row r="775" spans="1:3">
      <c r="A775" s="48"/>
      <c r="C775"/>
    </row>
    <row r="776" spans="1:3">
      <c r="A776" s="48"/>
      <c r="C776"/>
    </row>
    <row r="777" spans="1:3">
      <c r="A777" s="48"/>
      <c r="C777"/>
    </row>
    <row r="778" spans="1:3">
      <c r="A778" s="48"/>
      <c r="C778"/>
    </row>
    <row r="779" spans="1:3">
      <c r="A779" s="48"/>
      <c r="C779"/>
    </row>
    <row r="780" spans="1:3">
      <c r="A780" s="48"/>
      <c r="C780"/>
    </row>
    <row r="781" spans="1:3">
      <c r="A781" s="48"/>
      <c r="C781"/>
    </row>
    <row r="782" spans="1:3">
      <c r="A782" s="48"/>
      <c r="C782"/>
    </row>
    <row r="783" spans="1:3">
      <c r="A783" s="48"/>
      <c r="C783"/>
    </row>
    <row r="784" spans="1:3">
      <c r="A784" s="48"/>
      <c r="C784"/>
    </row>
    <row r="785" spans="1:3">
      <c r="A785" s="48"/>
      <c r="C785"/>
    </row>
    <row r="786" spans="1:3">
      <c r="A786" s="48"/>
      <c r="C786"/>
    </row>
    <row r="787" spans="1:3">
      <c r="A787" s="48"/>
      <c r="C787"/>
    </row>
    <row r="788" spans="1:3">
      <c r="A788" s="48"/>
      <c r="C788"/>
    </row>
    <row r="789" spans="1:3">
      <c r="A789" s="48"/>
      <c r="C789"/>
    </row>
    <row r="790" spans="1:3">
      <c r="A790" s="48"/>
      <c r="C790"/>
    </row>
    <row r="791" spans="1:3">
      <c r="A791" s="48"/>
      <c r="C791"/>
    </row>
    <row r="792" spans="1:3">
      <c r="A792" s="48"/>
      <c r="C792"/>
    </row>
    <row r="793" spans="1:3">
      <c r="A793" s="48"/>
      <c r="C793"/>
    </row>
    <row r="794" spans="1:3">
      <c r="A794" s="48"/>
      <c r="C794"/>
    </row>
    <row r="795" spans="1:3">
      <c r="A795" s="48"/>
      <c r="C795"/>
    </row>
    <row r="796" spans="1:3">
      <c r="A796" s="48"/>
      <c r="C796"/>
    </row>
    <row r="797" spans="1:3">
      <c r="A797" s="48"/>
      <c r="C797"/>
    </row>
    <row r="798" spans="1:3">
      <c r="A798" s="48"/>
      <c r="C798"/>
    </row>
    <row r="799" spans="1:3">
      <c r="A799" s="48"/>
      <c r="C799"/>
    </row>
    <row r="800" spans="1:3">
      <c r="A800" s="48"/>
      <c r="C800"/>
    </row>
    <row r="801" spans="1:3">
      <c r="A801" s="48"/>
      <c r="C801"/>
    </row>
    <row r="802" spans="1:3">
      <c r="A802" s="48"/>
      <c r="C802"/>
    </row>
    <row r="803" spans="1:3">
      <c r="A803" s="48"/>
      <c r="C803"/>
    </row>
    <row r="804" spans="1:3">
      <c r="A804" s="48"/>
      <c r="C804"/>
    </row>
    <row r="805" spans="1:3">
      <c r="A805" s="48"/>
      <c r="C805"/>
    </row>
    <row r="806" spans="1:3">
      <c r="A806" s="48"/>
      <c r="C806"/>
    </row>
    <row r="807" spans="1:3">
      <c r="A807" s="48"/>
      <c r="C807"/>
    </row>
    <row r="808" spans="1:3">
      <c r="A808" s="48"/>
      <c r="C808"/>
    </row>
    <row r="809" spans="1:3">
      <c r="A809" s="48"/>
      <c r="C809"/>
    </row>
    <row r="810" spans="1:3">
      <c r="A810" s="48"/>
      <c r="C810"/>
    </row>
    <row r="811" spans="1:3">
      <c r="A811" s="48"/>
      <c r="C811"/>
    </row>
    <row r="812" spans="1:3">
      <c r="A812" s="48"/>
      <c r="C812"/>
    </row>
    <row r="813" spans="1:3">
      <c r="A813" s="48"/>
      <c r="C813"/>
    </row>
    <row r="814" spans="1:3">
      <c r="A814" s="48"/>
      <c r="C814"/>
    </row>
    <row r="815" spans="1:3">
      <c r="A815" s="48"/>
      <c r="C815"/>
    </row>
    <row r="816" spans="1:3">
      <c r="A816" s="48"/>
      <c r="C816"/>
    </row>
    <row r="817" spans="1:3">
      <c r="A817" s="48"/>
      <c r="C817"/>
    </row>
    <row r="818" spans="1:3">
      <c r="A818" s="48"/>
      <c r="C818"/>
    </row>
    <row r="819" spans="1:3">
      <c r="A819" s="48"/>
      <c r="C819"/>
    </row>
    <row r="820" spans="1:3">
      <c r="A820" s="48"/>
      <c r="C820"/>
    </row>
    <row r="821" spans="1:3">
      <c r="A821" s="48"/>
      <c r="C821"/>
    </row>
    <row r="822" spans="1:3">
      <c r="A822" s="48"/>
      <c r="C822"/>
    </row>
    <row r="823" spans="1:3">
      <c r="A823" s="48"/>
      <c r="C823"/>
    </row>
    <row r="824" spans="1:3">
      <c r="A824" s="48"/>
      <c r="C824"/>
    </row>
    <row r="825" spans="1:3">
      <c r="A825" s="48"/>
      <c r="C825"/>
    </row>
    <row r="826" spans="1:3">
      <c r="A826" s="48"/>
      <c r="C826"/>
    </row>
    <row r="827" spans="1:3">
      <c r="A827" s="48"/>
      <c r="C827"/>
    </row>
    <row r="828" spans="1:3">
      <c r="A828" s="48"/>
      <c r="C828"/>
    </row>
    <row r="829" spans="1:3">
      <c r="A829" s="48"/>
      <c r="C829"/>
    </row>
    <row r="830" spans="1:3">
      <c r="A830" s="48"/>
      <c r="C830"/>
    </row>
    <row r="831" spans="1:3">
      <c r="A831" s="48"/>
      <c r="C831"/>
    </row>
    <row r="832" spans="1:3">
      <c r="A832" s="48"/>
      <c r="C832"/>
    </row>
    <row r="833" spans="1:3">
      <c r="A833" s="48"/>
      <c r="C833"/>
    </row>
    <row r="834" spans="1:3">
      <c r="A834" s="48"/>
      <c r="C834"/>
    </row>
    <row r="835" spans="1:3">
      <c r="A835" s="48"/>
      <c r="C835"/>
    </row>
    <row r="836" spans="1:3">
      <c r="A836" s="48"/>
      <c r="C836"/>
    </row>
    <row r="837" spans="1:3">
      <c r="A837" s="48"/>
      <c r="C837"/>
    </row>
    <row r="838" spans="1:3">
      <c r="A838" s="48"/>
      <c r="C838"/>
    </row>
    <row r="839" spans="1:3">
      <c r="A839" s="48"/>
      <c r="C839"/>
    </row>
    <row r="840" spans="1:3">
      <c r="A840" s="48"/>
      <c r="C840"/>
    </row>
    <row r="841" spans="1:3">
      <c r="A841" s="48"/>
      <c r="C841"/>
    </row>
    <row r="842" spans="1:3">
      <c r="A842" s="48"/>
      <c r="C842"/>
    </row>
    <row r="843" spans="1:3">
      <c r="A843" s="48"/>
      <c r="C843"/>
    </row>
    <row r="844" spans="1:3">
      <c r="A844" s="48"/>
      <c r="C844"/>
    </row>
    <row r="845" spans="1:3">
      <c r="A845" s="48"/>
      <c r="C845"/>
    </row>
    <row r="846" spans="1:3">
      <c r="A846" s="48"/>
      <c r="C846"/>
    </row>
    <row r="847" spans="1:3">
      <c r="A847" s="48"/>
      <c r="C847"/>
    </row>
    <row r="848" spans="1:3">
      <c r="A848" s="48"/>
      <c r="C848"/>
    </row>
    <row r="849" spans="1:3">
      <c r="A849" s="48"/>
      <c r="C849"/>
    </row>
    <row r="850" spans="1:3">
      <c r="A850" s="48"/>
      <c r="C850"/>
    </row>
    <row r="851" spans="1:3">
      <c r="A851" s="48"/>
      <c r="C851"/>
    </row>
    <row r="852" spans="1:3">
      <c r="A852" s="48"/>
      <c r="C852"/>
    </row>
    <row r="853" spans="1:3">
      <c r="A853" s="48"/>
      <c r="C853"/>
    </row>
    <row r="854" spans="1:3">
      <c r="A854" s="48"/>
      <c r="C854"/>
    </row>
    <row r="855" spans="1:3">
      <c r="A855" s="48"/>
      <c r="C855"/>
    </row>
    <row r="856" spans="1:3">
      <c r="A856" s="48"/>
      <c r="C856"/>
    </row>
    <row r="857" spans="1:3">
      <c r="A857" s="48"/>
      <c r="C857"/>
    </row>
    <row r="858" spans="1:3">
      <c r="A858" s="48"/>
      <c r="C858"/>
    </row>
    <row r="859" spans="1:3">
      <c r="A859" s="48"/>
      <c r="C859"/>
    </row>
    <row r="860" spans="1:3">
      <c r="A860" s="48"/>
      <c r="C860"/>
    </row>
    <row r="861" spans="1:3">
      <c r="A861" s="48"/>
      <c r="C861"/>
    </row>
    <row r="862" spans="1:3">
      <c r="A862" s="48"/>
      <c r="C862"/>
    </row>
    <row r="863" spans="1:3">
      <c r="A863" s="48"/>
      <c r="C863"/>
    </row>
    <row r="864" spans="1:3">
      <c r="A864" s="48"/>
      <c r="C864"/>
    </row>
    <row r="865" spans="1:3">
      <c r="A865" s="48"/>
      <c r="C865"/>
    </row>
    <row r="866" spans="1:3">
      <c r="A866" s="48"/>
      <c r="C866"/>
    </row>
    <row r="867" spans="1:3">
      <c r="A867" s="48"/>
      <c r="C867"/>
    </row>
    <row r="868" spans="1:3">
      <c r="A868" s="48"/>
      <c r="C868"/>
    </row>
    <row r="869" spans="1:3">
      <c r="A869" s="48"/>
      <c r="C869"/>
    </row>
    <row r="870" spans="1:3">
      <c r="A870" s="48"/>
      <c r="C870"/>
    </row>
    <row r="871" spans="1:3">
      <c r="A871" s="48"/>
      <c r="C871"/>
    </row>
    <row r="872" spans="1:3">
      <c r="A872" s="48"/>
      <c r="C872"/>
    </row>
    <row r="873" spans="1:3">
      <c r="A873" s="48"/>
      <c r="C873"/>
    </row>
    <row r="874" spans="1:3">
      <c r="A874" s="48"/>
      <c r="C874"/>
    </row>
    <row r="875" spans="1:3">
      <c r="A875" s="48"/>
      <c r="C875"/>
    </row>
    <row r="876" spans="1:3">
      <c r="A876" s="48"/>
      <c r="C876"/>
    </row>
    <row r="877" spans="1:3">
      <c r="A877" s="48"/>
      <c r="C877"/>
    </row>
    <row r="878" spans="1:3">
      <c r="A878" s="48"/>
      <c r="C878"/>
    </row>
    <row r="879" spans="1:3">
      <c r="A879" s="48"/>
      <c r="C879"/>
    </row>
    <row r="880" spans="1:3">
      <c r="A880" s="48"/>
      <c r="C880"/>
    </row>
    <row r="881" spans="1:3">
      <c r="A881" s="48"/>
      <c r="C881"/>
    </row>
    <row r="882" spans="1:3">
      <c r="A882" s="48"/>
      <c r="C882"/>
    </row>
    <row r="883" spans="1:3">
      <c r="A883" s="48"/>
      <c r="C883"/>
    </row>
    <row r="884" spans="1:3">
      <c r="A884" s="48"/>
      <c r="C884"/>
    </row>
    <row r="885" spans="1:3">
      <c r="A885" s="48"/>
      <c r="C885"/>
    </row>
    <row r="886" spans="1:3">
      <c r="A886" s="48"/>
      <c r="C886"/>
    </row>
    <row r="887" spans="1:3">
      <c r="A887" s="48"/>
      <c r="C887"/>
    </row>
    <row r="888" spans="1:3">
      <c r="A888" s="48"/>
      <c r="C888"/>
    </row>
    <row r="889" spans="1:3">
      <c r="A889" s="48"/>
      <c r="C889"/>
    </row>
    <row r="890" spans="1:3">
      <c r="A890" s="48"/>
      <c r="C890"/>
    </row>
    <row r="891" spans="1:3">
      <c r="A891" s="48"/>
      <c r="C891"/>
    </row>
    <row r="892" spans="1:3">
      <c r="A892" s="48"/>
      <c r="C892"/>
    </row>
    <row r="893" spans="1:3">
      <c r="A893" s="48"/>
      <c r="C893"/>
    </row>
    <row r="894" spans="1:3">
      <c r="A894" s="48"/>
      <c r="C894"/>
    </row>
    <row r="895" spans="1:3">
      <c r="A895" s="48"/>
      <c r="C895"/>
    </row>
    <row r="896" spans="1:3">
      <c r="A896" s="48"/>
      <c r="C896"/>
    </row>
    <row r="897" spans="1:3">
      <c r="A897" s="48"/>
      <c r="C897"/>
    </row>
    <row r="898" spans="1:3">
      <c r="A898" s="48"/>
      <c r="C898"/>
    </row>
    <row r="899" spans="1:3">
      <c r="A899" s="48"/>
      <c r="C899"/>
    </row>
    <row r="900" spans="1:3">
      <c r="A900" s="48"/>
      <c r="C900"/>
    </row>
    <row r="901" spans="1:3">
      <c r="A901" s="48"/>
      <c r="C901"/>
    </row>
    <row r="902" spans="1:3">
      <c r="A902" s="48"/>
      <c r="C902"/>
    </row>
    <row r="903" spans="1:3">
      <c r="A903" s="48"/>
      <c r="C903"/>
    </row>
    <row r="904" spans="1:3">
      <c r="A904" s="48"/>
      <c r="C904"/>
    </row>
    <row r="905" spans="1:3">
      <c r="A905" s="48"/>
      <c r="C905"/>
    </row>
    <row r="906" spans="1:3">
      <c r="A906" s="48"/>
      <c r="C906"/>
    </row>
    <row r="907" spans="1:3">
      <c r="A907" s="48"/>
      <c r="C907"/>
    </row>
    <row r="908" spans="1:3">
      <c r="A908" s="48"/>
      <c r="C908"/>
    </row>
    <row r="909" spans="1:3">
      <c r="A909" s="48"/>
      <c r="C909"/>
    </row>
    <row r="910" spans="1:3">
      <c r="A910" s="48"/>
      <c r="C910"/>
    </row>
    <row r="911" spans="1:3">
      <c r="A911" s="48"/>
      <c r="C911"/>
    </row>
    <row r="912" spans="1:3">
      <c r="A912" s="48"/>
      <c r="C912"/>
    </row>
    <row r="913" spans="1:3">
      <c r="A913" s="48"/>
      <c r="C913"/>
    </row>
    <row r="914" spans="1:3">
      <c r="A914" s="48"/>
      <c r="C914"/>
    </row>
    <row r="915" spans="1:3">
      <c r="A915" s="48"/>
      <c r="C915"/>
    </row>
    <row r="916" spans="1:3">
      <c r="A916" s="48"/>
      <c r="C916"/>
    </row>
    <row r="917" spans="1:3">
      <c r="A917" s="48"/>
      <c r="C917"/>
    </row>
    <row r="918" spans="1:3">
      <c r="A918" s="48"/>
      <c r="C918"/>
    </row>
    <row r="919" spans="1:3">
      <c r="A919" s="48"/>
      <c r="C919"/>
    </row>
    <row r="920" spans="1:3">
      <c r="A920" s="48"/>
      <c r="C920"/>
    </row>
    <row r="921" spans="1:3">
      <c r="A921" s="48"/>
      <c r="C921"/>
    </row>
    <row r="922" spans="1:3">
      <c r="A922" s="48"/>
      <c r="C922"/>
    </row>
    <row r="923" spans="1:3">
      <c r="A923" s="48"/>
      <c r="C923"/>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43"/>
  <sheetViews>
    <sheetView workbookViewId="0">
      <pane ySplit="2" topLeftCell="A3" activePane="bottomLeft" state="frozen"/>
      <selection pane="bottomLeft"/>
    </sheetView>
  </sheetViews>
  <sheetFormatPr defaultColWidth="8.85546875" defaultRowHeight="12.75"/>
  <cols>
    <col min="3" max="3" width="12.85546875" style="23" customWidth="1"/>
    <col min="4" max="4" width="4.140625" customWidth="1"/>
    <col min="6" max="6" width="12.85546875" customWidth="1"/>
    <col min="7" max="7" width="3.5703125" customWidth="1"/>
    <col min="8" max="8" width="35.42578125" bestFit="1" customWidth="1"/>
    <col min="9" max="9" width="13" customWidth="1"/>
    <col min="10" max="10" width="11" customWidth="1"/>
    <col min="11" max="11" width="12.85546875" customWidth="1"/>
    <col min="12" max="12" width="4.140625" customWidth="1"/>
    <col min="13" max="13" width="13.5703125" customWidth="1"/>
    <col min="17" max="17" width="12.42578125" bestFit="1" customWidth="1"/>
  </cols>
  <sheetData>
    <row r="1" spans="1:23">
      <c r="A1" s="35" t="s">
        <v>117</v>
      </c>
      <c r="B1" s="12"/>
      <c r="C1" s="24"/>
      <c r="E1" s="10" t="s">
        <v>31</v>
      </c>
      <c r="F1" s="13"/>
      <c r="G1" s="13"/>
      <c r="H1" s="10"/>
      <c r="I1" s="10"/>
      <c r="J1" s="13"/>
      <c r="K1" s="10"/>
      <c r="L1" s="13"/>
      <c r="M1" s="13"/>
      <c r="N1" s="10"/>
      <c r="O1" s="10"/>
      <c r="P1" s="10"/>
      <c r="Q1" s="10"/>
      <c r="R1" s="10"/>
      <c r="S1" s="10"/>
      <c r="T1" s="10"/>
      <c r="U1" s="10"/>
      <c r="V1" s="1"/>
      <c r="W1" s="1"/>
    </row>
    <row r="2" spans="1:23" s="3" customFormat="1" ht="47.25" customHeight="1">
      <c r="A2" s="3" t="s">
        <v>0</v>
      </c>
      <c r="B2" s="3" t="s">
        <v>32</v>
      </c>
      <c r="C2" s="60" t="s">
        <v>41</v>
      </c>
      <c r="E2" s="3" t="s">
        <v>0</v>
      </c>
      <c r="F2" s="3" t="s">
        <v>42</v>
      </c>
      <c r="H2" s="1" t="s">
        <v>0</v>
      </c>
      <c r="I2" s="3" t="s">
        <v>33</v>
      </c>
      <c r="K2" s="3" t="s">
        <v>116</v>
      </c>
      <c r="M2" s="3" t="s">
        <v>34</v>
      </c>
      <c r="N2" s="3" t="s">
        <v>35</v>
      </c>
      <c r="P2"/>
      <c r="Q2"/>
      <c r="R2"/>
    </row>
    <row r="3" spans="1:23">
      <c r="H3">
        <v>1979.5</v>
      </c>
      <c r="I3">
        <f>AVERAGE(F4:F15)</f>
        <v>-0.48269999999999996</v>
      </c>
      <c r="M3">
        <f>I3+K$11</f>
        <v>0.30498666666666691</v>
      </c>
      <c r="N3">
        <v>1979</v>
      </c>
      <c r="P3" s="1" t="s">
        <v>118</v>
      </c>
      <c r="Q3" s="5"/>
      <c r="R3" s="5"/>
      <c r="S3" s="1"/>
      <c r="W3" s="27"/>
    </row>
    <row r="4" spans="1:23">
      <c r="A4">
        <v>1979</v>
      </c>
      <c r="B4">
        <v>1</v>
      </c>
      <c r="C4">
        <v>-0.36299999999999999</v>
      </c>
      <c r="E4">
        <f>A4+B4/12-1/24</f>
        <v>1979.0416666666665</v>
      </c>
      <c r="F4">
        <f t="shared" ref="F4:F67" si="0">C4*9/5</f>
        <v>-0.65339999999999998</v>
      </c>
      <c r="H4">
        <v>1980.5</v>
      </c>
      <c r="I4">
        <f>AVERAGE(F16:F27)</f>
        <v>-0.21930000000000002</v>
      </c>
      <c r="K4" t="s">
        <v>40</v>
      </c>
      <c r="M4">
        <f t="shared" ref="M4:M34" si="1">I4+K$11</f>
        <v>0.56838666666666682</v>
      </c>
      <c r="N4">
        <v>1980</v>
      </c>
      <c r="P4" s="5" t="s">
        <v>74</v>
      </c>
      <c r="Q4" s="5">
        <f>LINEST(M3:M47,N3:N47,TRUE,FALSE)</f>
        <v>3.7232114624505909E-2</v>
      </c>
      <c r="R4" s="5"/>
      <c r="S4" s="5"/>
      <c r="W4" s="27"/>
    </row>
    <row r="5" spans="1:23">
      <c r="A5">
        <v>1979</v>
      </c>
      <c r="B5">
        <v>2</v>
      </c>
      <c r="C5">
        <v>-0.34599999999999997</v>
      </c>
      <c r="E5">
        <f t="shared" ref="E5:E67" si="2">A5+B5/12-1/24</f>
        <v>1979.125</v>
      </c>
      <c r="F5">
        <f t="shared" si="0"/>
        <v>-0.62280000000000002</v>
      </c>
      <c r="H5">
        <v>1981.5</v>
      </c>
      <c r="I5">
        <f>AVERAGE(F28:F39)</f>
        <v>-0.24434999999999998</v>
      </c>
      <c r="K5">
        <f>AVERAGE(I3:I47)</f>
        <v>0.21831333333333333</v>
      </c>
      <c r="M5">
        <f t="shared" si="1"/>
        <v>0.54333666666666691</v>
      </c>
      <c r="N5">
        <v>1981</v>
      </c>
      <c r="P5" s="5" t="s">
        <v>75</v>
      </c>
      <c r="Q5" s="5">
        <f>TDIST(ABS(INDEX(LINEST(M3:M47,N3:N47,TRUE,TRUE),1,1)/INDEX(LINEST(M3:M47,N3:N47,TRUE,TRUE),2,1)),INDEX(LINEST(M3:M47,N3:N47,TRUE,TRUE),4,2),2)</f>
        <v>4.554474230152193E-17</v>
      </c>
      <c r="R5" s="5"/>
      <c r="S5" s="5"/>
      <c r="W5" s="27"/>
    </row>
    <row r="6" spans="1:23">
      <c r="A6">
        <v>1979</v>
      </c>
      <c r="B6">
        <v>3</v>
      </c>
      <c r="C6">
        <v>-0.33300000000000002</v>
      </c>
      <c r="E6">
        <f t="shared" si="2"/>
        <v>1979.2083333333333</v>
      </c>
      <c r="F6">
        <f t="shared" si="0"/>
        <v>-0.59940000000000004</v>
      </c>
      <c r="H6">
        <v>1982.5</v>
      </c>
      <c r="I6">
        <f>AVERAGE(F40:F51)</f>
        <v>-0.59084999999999999</v>
      </c>
      <c r="M6">
        <f t="shared" si="1"/>
        <v>0.19683666666666688</v>
      </c>
      <c r="N6">
        <v>1982</v>
      </c>
      <c r="P6" s="20"/>
      <c r="Q6" s="20"/>
      <c r="R6" s="5"/>
      <c r="S6" s="20"/>
      <c r="W6" s="27"/>
    </row>
    <row r="7" spans="1:23">
      <c r="A7">
        <v>1979</v>
      </c>
      <c r="B7">
        <v>4</v>
      </c>
      <c r="C7">
        <v>-0.42299999999999999</v>
      </c>
      <c r="E7">
        <f t="shared" si="2"/>
        <v>1979.2916666666665</v>
      </c>
      <c r="F7">
        <f t="shared" si="0"/>
        <v>-0.76139999999999997</v>
      </c>
      <c r="H7">
        <v>1983.5</v>
      </c>
      <c r="I7">
        <f>AVERAGE(F52:F63)</f>
        <v>-0.19304999999999997</v>
      </c>
      <c r="K7" t="s">
        <v>38</v>
      </c>
      <c r="M7">
        <f t="shared" si="1"/>
        <v>0.59463666666666692</v>
      </c>
      <c r="N7">
        <v>1983</v>
      </c>
      <c r="P7" s="1" t="s">
        <v>120</v>
      </c>
      <c r="Q7" s="5"/>
      <c r="R7" s="5"/>
      <c r="S7" s="1"/>
      <c r="W7" s="27"/>
    </row>
    <row r="8" spans="1:23">
      <c r="A8">
        <v>1979</v>
      </c>
      <c r="B8">
        <v>5</v>
      </c>
      <c r="C8">
        <v>-0.36799999999999999</v>
      </c>
      <c r="E8">
        <f t="shared" si="2"/>
        <v>1979.375</v>
      </c>
      <c r="F8">
        <f t="shared" si="0"/>
        <v>-0.66239999999999999</v>
      </c>
      <c r="H8">
        <v>1984.5</v>
      </c>
      <c r="I8">
        <f>AVERAGE(F64:F75)</f>
        <v>-0.64545000000000008</v>
      </c>
      <c r="K8">
        <f>'Data for Global Temp Graph'!F25</f>
        <v>1.0060000000000002</v>
      </c>
      <c r="M8">
        <f>I8+K$11</f>
        <v>0.14223666666666679</v>
      </c>
      <c r="N8">
        <v>1984</v>
      </c>
      <c r="P8" s="5" t="s">
        <v>74</v>
      </c>
      <c r="Q8" s="5">
        <f>LINEST(F4:F543,E4:E543,TRUE,FALSE)</f>
        <v>3.7246177113090251E-2</v>
      </c>
      <c r="R8" s="5"/>
      <c r="S8" s="5"/>
      <c r="W8" s="27"/>
    </row>
    <row r="9" spans="1:23">
      <c r="A9">
        <v>1979</v>
      </c>
      <c r="B9">
        <v>6</v>
      </c>
      <c r="C9">
        <v>-0.31</v>
      </c>
      <c r="E9">
        <f t="shared" si="2"/>
        <v>1979.4583333333333</v>
      </c>
      <c r="F9">
        <f t="shared" si="0"/>
        <v>-0.55800000000000005</v>
      </c>
      <c r="H9">
        <v>1985.5</v>
      </c>
      <c r="I9">
        <f>AVERAGE(F76:F87)</f>
        <v>-0.74054999999999993</v>
      </c>
      <c r="M9">
        <f>I9+K$11</f>
        <v>4.7136666666666938E-2</v>
      </c>
      <c r="N9">
        <v>1985</v>
      </c>
      <c r="P9" s="5" t="s">
        <v>75</v>
      </c>
      <c r="Q9" s="5">
        <f>TDIST(ABS(INDEX(LINEST(F4:F543,E4:E543,TRUE,TRUE),1,1)/INDEX(LINEST(F4:F543,E4:E543,TRUE,TRUE),2,1)),INDEX(LINEST(F4:F543,E4:E543,TRUE,TRUE),4,2),2)</f>
        <v>1.8310599217360255E-148</v>
      </c>
      <c r="R9" s="5"/>
      <c r="S9" s="5"/>
      <c r="W9" s="27"/>
    </row>
    <row r="10" spans="1:23">
      <c r="A10">
        <v>1979</v>
      </c>
      <c r="B10">
        <v>7</v>
      </c>
      <c r="C10">
        <v>-0.184</v>
      </c>
      <c r="E10">
        <f t="shared" si="2"/>
        <v>1979.5416666666665</v>
      </c>
      <c r="F10">
        <f t="shared" si="0"/>
        <v>-0.33119999999999999</v>
      </c>
      <c r="H10">
        <v>1986.5</v>
      </c>
      <c r="I10">
        <f>AVERAGE(F88:F99)</f>
        <v>-0.53969999999999996</v>
      </c>
      <c r="K10" t="s">
        <v>39</v>
      </c>
      <c r="M10">
        <f>I10+K$11</f>
        <v>0.24798666666666691</v>
      </c>
      <c r="N10">
        <v>1986</v>
      </c>
      <c r="P10" s="61" t="s">
        <v>119</v>
      </c>
      <c r="Q10" s="5"/>
      <c r="R10" s="5"/>
      <c r="S10" s="5"/>
      <c r="W10" s="27"/>
    </row>
    <row r="11" spans="1:23">
      <c r="A11">
        <v>1979</v>
      </c>
      <c r="B11">
        <v>8</v>
      </c>
      <c r="C11">
        <v>-0.316</v>
      </c>
      <c r="E11">
        <f t="shared" si="2"/>
        <v>1979.625</v>
      </c>
      <c r="F11">
        <f t="shared" si="0"/>
        <v>-0.56879999999999997</v>
      </c>
      <c r="H11">
        <v>1987.5</v>
      </c>
      <c r="I11">
        <f>AVERAGE(F100:F111)</f>
        <v>-2.9099999999999987E-2</v>
      </c>
      <c r="K11">
        <f>K8-K5</f>
        <v>0.78768666666666687</v>
      </c>
      <c r="M11">
        <f t="shared" si="1"/>
        <v>0.75858666666666685</v>
      </c>
      <c r="N11">
        <v>1987</v>
      </c>
      <c r="W11" s="27"/>
    </row>
    <row r="12" spans="1:23">
      <c r="A12">
        <v>1979</v>
      </c>
      <c r="B12">
        <v>9</v>
      </c>
      <c r="C12">
        <v>-0.19700000000000001</v>
      </c>
      <c r="E12">
        <f t="shared" si="2"/>
        <v>1979.7083333333333</v>
      </c>
      <c r="F12">
        <f t="shared" si="0"/>
        <v>-0.35460000000000003</v>
      </c>
      <c r="H12">
        <v>1988.5</v>
      </c>
      <c r="I12">
        <f>AVERAGE(F112:F123)</f>
        <v>-8.4150000000000003E-2</v>
      </c>
      <c r="M12">
        <f t="shared" si="1"/>
        <v>0.70353666666666692</v>
      </c>
      <c r="N12">
        <v>1988</v>
      </c>
      <c r="W12" s="27"/>
    </row>
    <row r="13" spans="1:23">
      <c r="A13">
        <v>1979</v>
      </c>
      <c r="B13">
        <v>10</v>
      </c>
      <c r="C13">
        <v>-6.4000000000000001E-2</v>
      </c>
      <c r="E13">
        <f t="shared" si="2"/>
        <v>1979.7916666666665</v>
      </c>
      <c r="F13">
        <f t="shared" si="0"/>
        <v>-0.11520000000000001</v>
      </c>
      <c r="H13">
        <v>1989.5</v>
      </c>
      <c r="I13">
        <f>AVERAGE(F124:F135)</f>
        <v>-0.43319999999999997</v>
      </c>
      <c r="M13">
        <f t="shared" si="1"/>
        <v>0.35448666666666689</v>
      </c>
      <c r="N13">
        <v>1989</v>
      </c>
    </row>
    <row r="14" spans="1:23">
      <c r="A14">
        <v>1979</v>
      </c>
      <c r="B14">
        <v>11</v>
      </c>
      <c r="C14">
        <v>-0.192</v>
      </c>
      <c r="E14">
        <f t="shared" si="2"/>
        <v>1979.875</v>
      </c>
      <c r="F14">
        <f t="shared" si="0"/>
        <v>-0.34560000000000002</v>
      </c>
      <c r="H14">
        <v>1990.5</v>
      </c>
      <c r="I14">
        <f>AVERAGE(F136:F147)</f>
        <v>-0.1308</v>
      </c>
      <c r="M14">
        <f t="shared" si="1"/>
        <v>0.65688666666666684</v>
      </c>
      <c r="N14">
        <v>1990</v>
      </c>
    </row>
    <row r="15" spans="1:23">
      <c r="A15">
        <v>1979</v>
      </c>
      <c r="B15">
        <v>12</v>
      </c>
      <c r="C15">
        <v>-0.122</v>
      </c>
      <c r="E15">
        <f t="shared" si="2"/>
        <v>1979.9583333333333</v>
      </c>
      <c r="F15">
        <f t="shared" si="0"/>
        <v>-0.21959999999999996</v>
      </c>
      <c r="H15">
        <v>1991.5</v>
      </c>
      <c r="I15">
        <f>AVERAGE(F148:F159)</f>
        <v>-5.1150000000000001E-2</v>
      </c>
      <c r="M15">
        <f t="shared" si="1"/>
        <v>0.73653666666666684</v>
      </c>
      <c r="N15">
        <v>1991</v>
      </c>
      <c r="P15" s="20"/>
      <c r="Q15" s="20"/>
    </row>
    <row r="16" spans="1:23">
      <c r="A16">
        <v>1980</v>
      </c>
      <c r="B16">
        <v>1</v>
      </c>
      <c r="C16">
        <v>-0.14799999999999999</v>
      </c>
      <c r="E16">
        <f t="shared" si="2"/>
        <v>1980.0416666666665</v>
      </c>
      <c r="F16">
        <f t="shared" si="0"/>
        <v>-0.26639999999999997</v>
      </c>
      <c r="H16">
        <v>1992.5</v>
      </c>
      <c r="I16">
        <f>AVERAGE(F160:F171)</f>
        <v>-0.51929999999999998</v>
      </c>
      <c r="M16">
        <f t="shared" si="1"/>
        <v>0.26838666666666688</v>
      </c>
      <c r="N16">
        <v>1992</v>
      </c>
    </row>
    <row r="17" spans="1:23">
      <c r="A17">
        <v>1980</v>
      </c>
      <c r="B17">
        <v>2</v>
      </c>
      <c r="C17">
        <v>-5.8000000000000003E-2</v>
      </c>
      <c r="E17">
        <f t="shared" si="2"/>
        <v>1980.125</v>
      </c>
      <c r="F17">
        <f t="shared" si="0"/>
        <v>-0.10440000000000001</v>
      </c>
      <c r="H17">
        <v>1993.5</v>
      </c>
      <c r="I17">
        <f>AVERAGE(F172:F183)</f>
        <v>-0.41054999999999992</v>
      </c>
      <c r="M17">
        <f t="shared" si="1"/>
        <v>0.37713666666666695</v>
      </c>
      <c r="N17">
        <v>1993</v>
      </c>
    </row>
    <row r="18" spans="1:23">
      <c r="A18">
        <v>1980</v>
      </c>
      <c r="B18">
        <v>3</v>
      </c>
      <c r="C18">
        <v>-0.154</v>
      </c>
      <c r="E18">
        <f t="shared" si="2"/>
        <v>1980.2083333333333</v>
      </c>
      <c r="F18">
        <f t="shared" si="0"/>
        <v>-0.2772</v>
      </c>
      <c r="H18">
        <v>1994.5</v>
      </c>
      <c r="I18">
        <f>AVERAGE(F184:F195)</f>
        <v>-0.1767</v>
      </c>
      <c r="M18">
        <f t="shared" si="1"/>
        <v>0.6109866666666669</v>
      </c>
      <c r="N18">
        <v>1994</v>
      </c>
    </row>
    <row r="19" spans="1:23">
      <c r="A19">
        <v>1980</v>
      </c>
      <c r="B19">
        <v>4</v>
      </c>
      <c r="C19">
        <v>-0.111</v>
      </c>
      <c r="E19">
        <f t="shared" si="2"/>
        <v>1980.2916666666665</v>
      </c>
      <c r="F19">
        <f t="shared" si="0"/>
        <v>-0.19980000000000001</v>
      </c>
      <c r="H19">
        <v>1995.5</v>
      </c>
      <c r="I19">
        <f>AVERAGE(F196:F207)</f>
        <v>6.674999999999999E-2</v>
      </c>
      <c r="M19">
        <f t="shared" si="1"/>
        <v>0.85443666666666684</v>
      </c>
      <c r="N19">
        <v>1995</v>
      </c>
    </row>
    <row r="20" spans="1:23">
      <c r="A20">
        <v>1980</v>
      </c>
      <c r="B20">
        <v>5</v>
      </c>
      <c r="C20">
        <v>-3.1E-2</v>
      </c>
      <c r="E20">
        <f t="shared" si="2"/>
        <v>1980.375</v>
      </c>
      <c r="F20">
        <f t="shared" si="0"/>
        <v>-5.5800000000000002E-2</v>
      </c>
      <c r="H20">
        <v>1996.5</v>
      </c>
      <c r="I20">
        <f>AVERAGE(F208:F219)</f>
        <v>-0.1065</v>
      </c>
      <c r="M20">
        <f t="shared" si="1"/>
        <v>0.68118666666666683</v>
      </c>
      <c r="N20">
        <v>1996</v>
      </c>
    </row>
    <row r="21" spans="1:23">
      <c r="A21">
        <v>1980</v>
      </c>
      <c r="B21">
        <v>6</v>
      </c>
      <c r="C21">
        <v>1E-3</v>
      </c>
      <c r="E21">
        <f t="shared" si="2"/>
        <v>1980.4583333333333</v>
      </c>
      <c r="F21">
        <f t="shared" si="0"/>
        <v>1.8000000000000002E-3</v>
      </c>
      <c r="H21">
        <v>1997.5</v>
      </c>
      <c r="I21">
        <f>AVERAGE(F220:F231)</f>
        <v>-4.6950000000000013E-2</v>
      </c>
      <c r="M21">
        <f t="shared" si="1"/>
        <v>0.74073666666666682</v>
      </c>
      <c r="N21">
        <v>1997</v>
      </c>
    </row>
    <row r="22" spans="1:23">
      <c r="A22">
        <v>1980</v>
      </c>
      <c r="B22">
        <v>7</v>
      </c>
      <c r="C22">
        <v>-0.157</v>
      </c>
      <c r="E22">
        <f t="shared" si="2"/>
        <v>1980.5416666666665</v>
      </c>
      <c r="F22">
        <f t="shared" si="0"/>
        <v>-0.28260000000000002</v>
      </c>
      <c r="H22">
        <v>1998.5</v>
      </c>
      <c r="I22">
        <f>AVERAGE(F232:F243)</f>
        <v>0.75839999999999996</v>
      </c>
      <c r="M22">
        <f t="shared" si="1"/>
        <v>1.5460866666666668</v>
      </c>
      <c r="N22">
        <v>1998</v>
      </c>
    </row>
    <row r="23" spans="1:23">
      <c r="A23">
        <v>1980</v>
      </c>
      <c r="B23">
        <v>8</v>
      </c>
      <c r="C23">
        <v>-0.13300000000000001</v>
      </c>
      <c r="E23">
        <f t="shared" si="2"/>
        <v>1980.625</v>
      </c>
      <c r="F23">
        <f t="shared" si="0"/>
        <v>-0.2394</v>
      </c>
      <c r="H23">
        <v>1999.5</v>
      </c>
      <c r="I23">
        <f>AVERAGE(F244:F255)</f>
        <v>-4.5149999999999996E-2</v>
      </c>
      <c r="M23">
        <f t="shared" si="1"/>
        <v>0.74253666666666684</v>
      </c>
      <c r="N23">
        <v>1999</v>
      </c>
      <c r="P23" s="21"/>
      <c r="Q23" s="21"/>
      <c r="R23" s="21"/>
      <c r="S23" s="21"/>
      <c r="T23" s="21"/>
      <c r="U23" s="21"/>
    </row>
    <row r="24" spans="1:23">
      <c r="A24">
        <v>1980</v>
      </c>
      <c r="B24">
        <v>9</v>
      </c>
      <c r="C24">
        <v>-0.13100000000000001</v>
      </c>
      <c r="E24">
        <f t="shared" si="2"/>
        <v>1980.7083333333333</v>
      </c>
      <c r="F24">
        <f t="shared" si="0"/>
        <v>-0.23580000000000001</v>
      </c>
      <c r="H24">
        <v>2000.5</v>
      </c>
      <c r="I24">
        <f>AVERAGE(F256:F267)</f>
        <v>-5.5199999999999992E-2</v>
      </c>
      <c r="M24">
        <f t="shared" si="1"/>
        <v>0.73248666666666684</v>
      </c>
      <c r="N24">
        <v>2000</v>
      </c>
    </row>
    <row r="25" spans="1:23">
      <c r="A25">
        <v>1980</v>
      </c>
      <c r="B25">
        <v>10</v>
      </c>
      <c r="C25">
        <v>-0.14099999999999999</v>
      </c>
      <c r="E25">
        <f t="shared" si="2"/>
        <v>1980.7916666666665</v>
      </c>
      <c r="F25">
        <f t="shared" si="0"/>
        <v>-0.25379999999999997</v>
      </c>
      <c r="H25">
        <v>2001.5</v>
      </c>
      <c r="I25">
        <f>AVERAGE(F268:F279)</f>
        <v>0.23340000000000002</v>
      </c>
      <c r="M25">
        <f>I25+K$11</f>
        <v>1.0210866666666669</v>
      </c>
      <c r="N25">
        <v>2001</v>
      </c>
    </row>
    <row r="26" spans="1:23">
      <c r="A26">
        <v>1980</v>
      </c>
      <c r="B26">
        <v>11</v>
      </c>
      <c r="C26">
        <v>-0.14799999999999999</v>
      </c>
      <c r="E26">
        <f t="shared" si="2"/>
        <v>1980.875</v>
      </c>
      <c r="F26">
        <f t="shared" si="0"/>
        <v>-0.26639999999999997</v>
      </c>
      <c r="H26">
        <v>2002.5</v>
      </c>
      <c r="I26">
        <f>AVERAGE(F280:F291)</f>
        <v>0.42885000000000012</v>
      </c>
      <c r="M26">
        <f t="shared" si="1"/>
        <v>1.216536666666667</v>
      </c>
      <c r="N26">
        <v>2002</v>
      </c>
    </row>
    <row r="27" spans="1:23">
      <c r="A27">
        <v>1980</v>
      </c>
      <c r="B27">
        <v>12</v>
      </c>
      <c r="C27">
        <v>-0.251</v>
      </c>
      <c r="E27">
        <f t="shared" si="2"/>
        <v>1980.9583333333333</v>
      </c>
      <c r="F27">
        <f t="shared" si="0"/>
        <v>-0.45179999999999998</v>
      </c>
      <c r="H27">
        <v>2003.5</v>
      </c>
      <c r="I27">
        <f>AVERAGE(F292:F303)</f>
        <v>0.45524999999999999</v>
      </c>
      <c r="M27">
        <f t="shared" si="1"/>
        <v>1.2429366666666668</v>
      </c>
      <c r="N27">
        <v>2003</v>
      </c>
    </row>
    <row r="28" spans="1:23">
      <c r="A28">
        <v>1981</v>
      </c>
      <c r="B28">
        <v>1</v>
      </c>
      <c r="C28">
        <v>-6.3E-2</v>
      </c>
      <c r="E28">
        <f t="shared" si="2"/>
        <v>1981.0416666666665</v>
      </c>
      <c r="F28">
        <f t="shared" si="0"/>
        <v>-0.11339999999999999</v>
      </c>
      <c r="H28">
        <v>2004.5</v>
      </c>
      <c r="I28">
        <f>AVERAGE(F304:F315)</f>
        <v>0.33404999999999996</v>
      </c>
      <c r="M28">
        <f t="shared" si="1"/>
        <v>1.1217366666666668</v>
      </c>
      <c r="N28">
        <v>2004</v>
      </c>
      <c r="P28" s="21"/>
      <c r="Q28" s="21"/>
      <c r="R28" s="21"/>
      <c r="S28" s="21"/>
      <c r="T28" s="21"/>
      <c r="U28" s="21"/>
      <c r="V28" s="21"/>
      <c r="W28" s="21"/>
    </row>
    <row r="29" spans="1:23">
      <c r="A29">
        <v>1981</v>
      </c>
      <c r="B29">
        <v>2</v>
      </c>
      <c r="C29">
        <v>1.0999999999999999E-2</v>
      </c>
      <c r="E29">
        <f t="shared" si="2"/>
        <v>1981.125</v>
      </c>
      <c r="F29">
        <f t="shared" si="0"/>
        <v>1.9799999999999998E-2</v>
      </c>
      <c r="H29">
        <v>2005.5</v>
      </c>
      <c r="I29">
        <f>AVERAGE(F316:F327)</f>
        <v>0.56504999999999994</v>
      </c>
      <c r="M29">
        <f t="shared" si="1"/>
        <v>1.3527366666666669</v>
      </c>
      <c r="N29">
        <v>2005</v>
      </c>
    </row>
    <row r="30" spans="1:23">
      <c r="A30">
        <v>1981</v>
      </c>
      <c r="B30">
        <v>3</v>
      </c>
      <c r="C30">
        <v>-0.13500000000000001</v>
      </c>
      <c r="E30">
        <f t="shared" si="2"/>
        <v>1981.2083333333333</v>
      </c>
      <c r="F30">
        <f t="shared" si="0"/>
        <v>-0.24300000000000002</v>
      </c>
      <c r="H30">
        <v>2006.5</v>
      </c>
      <c r="I30">
        <f>AVERAGE(F328:F339)</f>
        <v>0.40965000000000001</v>
      </c>
      <c r="M30">
        <f t="shared" si="1"/>
        <v>1.1973366666666669</v>
      </c>
      <c r="N30">
        <v>2006</v>
      </c>
    </row>
    <row r="31" spans="1:23">
      <c r="A31">
        <v>1981</v>
      </c>
      <c r="B31">
        <v>4</v>
      </c>
      <c r="C31">
        <v>-0.109</v>
      </c>
      <c r="E31">
        <f t="shared" si="2"/>
        <v>1981.2916666666665</v>
      </c>
      <c r="F31">
        <f t="shared" si="0"/>
        <v>-0.19619999999999999</v>
      </c>
      <c r="H31">
        <v>2007.5</v>
      </c>
      <c r="I31">
        <f>AVERAGE(F340:F351)</f>
        <v>0.47144999999999998</v>
      </c>
      <c r="M31">
        <f t="shared" si="1"/>
        <v>1.2591366666666668</v>
      </c>
      <c r="N31">
        <v>2007</v>
      </c>
    </row>
    <row r="32" spans="1:23">
      <c r="A32">
        <v>1981</v>
      </c>
      <c r="B32">
        <v>5</v>
      </c>
      <c r="C32">
        <v>-0.14799999999999999</v>
      </c>
      <c r="E32">
        <f t="shared" si="2"/>
        <v>1981.375</v>
      </c>
      <c r="F32">
        <f t="shared" si="0"/>
        <v>-0.26639999999999997</v>
      </c>
      <c r="H32">
        <v>2008.5</v>
      </c>
      <c r="I32">
        <f>AVERAGE(F352:F363)</f>
        <v>0.11264999999999999</v>
      </c>
      <c r="M32">
        <f t="shared" si="1"/>
        <v>0.9003366666666669</v>
      </c>
      <c r="N32">
        <v>2008</v>
      </c>
    </row>
    <row r="33" spans="1:23">
      <c r="A33">
        <v>1981</v>
      </c>
      <c r="B33">
        <v>6</v>
      </c>
      <c r="C33">
        <v>-0.185</v>
      </c>
      <c r="E33">
        <f t="shared" si="2"/>
        <v>1981.4583333333333</v>
      </c>
      <c r="F33">
        <f t="shared" si="0"/>
        <v>-0.33300000000000002</v>
      </c>
      <c r="H33">
        <v>2009.5</v>
      </c>
      <c r="I33">
        <f>AVERAGE(F364:F375)</f>
        <v>0.39269999999999999</v>
      </c>
      <c r="M33">
        <f t="shared" si="1"/>
        <v>1.1803866666666669</v>
      </c>
      <c r="N33">
        <v>2009</v>
      </c>
    </row>
    <row r="34" spans="1:23">
      <c r="A34">
        <v>1981</v>
      </c>
      <c r="B34">
        <v>7</v>
      </c>
      <c r="C34">
        <v>-0.16200000000000001</v>
      </c>
      <c r="E34">
        <f t="shared" si="2"/>
        <v>1981.5416666666665</v>
      </c>
      <c r="F34">
        <f t="shared" si="0"/>
        <v>-0.29159999999999997</v>
      </c>
      <c r="H34">
        <v>2010.5</v>
      </c>
      <c r="I34">
        <f>AVERAGE(F376:F387)</f>
        <v>0.81540000000000001</v>
      </c>
      <c r="M34">
        <f t="shared" si="1"/>
        <v>1.603086666666667</v>
      </c>
      <c r="N34">
        <v>2010</v>
      </c>
      <c r="W34" s="27"/>
    </row>
    <row r="35" spans="1:23">
      <c r="A35">
        <v>1981</v>
      </c>
      <c r="B35">
        <v>8</v>
      </c>
      <c r="C35">
        <v>-0.14599999999999999</v>
      </c>
      <c r="E35">
        <f t="shared" si="2"/>
        <v>1981.625</v>
      </c>
      <c r="F35">
        <f t="shared" si="0"/>
        <v>-0.26279999999999998</v>
      </c>
      <c r="H35">
        <v>2011.5</v>
      </c>
      <c r="I35">
        <f>AVERAGE(F388:F399)</f>
        <v>0.25320000000000004</v>
      </c>
      <c r="M35">
        <f t="shared" ref="M35:M39" si="3">I35+K$11</f>
        <v>1.040886666666667</v>
      </c>
      <c r="N35">
        <v>2011</v>
      </c>
      <c r="W35" s="27"/>
    </row>
    <row r="36" spans="1:23">
      <c r="A36">
        <v>1981</v>
      </c>
      <c r="B36">
        <v>9</v>
      </c>
      <c r="C36">
        <v>-0.22800000000000001</v>
      </c>
      <c r="E36">
        <f t="shared" si="2"/>
        <v>1981.7083333333333</v>
      </c>
      <c r="F36">
        <f t="shared" si="0"/>
        <v>-0.41039999999999999</v>
      </c>
      <c r="H36">
        <v>2012.5</v>
      </c>
      <c r="I36">
        <f>AVERAGE(F400:F411)</f>
        <v>0.36390000000000006</v>
      </c>
      <c r="M36">
        <f t="shared" si="3"/>
        <v>1.151586666666667</v>
      </c>
      <c r="N36">
        <v>2012</v>
      </c>
      <c r="W36" s="27"/>
    </row>
    <row r="37" spans="1:23">
      <c r="A37">
        <v>1981</v>
      </c>
      <c r="B37">
        <v>10</v>
      </c>
      <c r="C37">
        <v>-0.252</v>
      </c>
      <c r="E37">
        <f t="shared" si="2"/>
        <v>1981.7916666666665</v>
      </c>
      <c r="F37">
        <f t="shared" si="0"/>
        <v>-0.45359999999999995</v>
      </c>
      <c r="H37">
        <v>2013.5</v>
      </c>
      <c r="I37">
        <f>AVERAGE(F412:F423)</f>
        <v>0.49394999999999994</v>
      </c>
      <c r="M37">
        <f t="shared" si="3"/>
        <v>1.2816366666666668</v>
      </c>
      <c r="N37">
        <v>2013</v>
      </c>
      <c r="W37" s="27"/>
    </row>
    <row r="38" spans="1:23">
      <c r="A38">
        <v>1981</v>
      </c>
      <c r="B38">
        <v>11</v>
      </c>
      <c r="C38">
        <v>-0.17499999999999999</v>
      </c>
      <c r="E38">
        <f t="shared" si="2"/>
        <v>1981.875</v>
      </c>
      <c r="F38">
        <f t="shared" si="0"/>
        <v>-0.315</v>
      </c>
      <c r="H38">
        <v>2014.5</v>
      </c>
      <c r="I38">
        <f>AVERAGE(F424:F435)</f>
        <v>0.59235000000000004</v>
      </c>
      <c r="M38">
        <f t="shared" si="3"/>
        <v>1.3800366666666668</v>
      </c>
      <c r="N38">
        <v>2014</v>
      </c>
      <c r="W38" s="27"/>
    </row>
    <row r="39" spans="1:23">
      <c r="A39">
        <v>1981</v>
      </c>
      <c r="B39">
        <v>12</v>
      </c>
      <c r="C39">
        <v>-3.6999999999999998E-2</v>
      </c>
      <c r="E39">
        <f t="shared" si="2"/>
        <v>1981.9583333333333</v>
      </c>
      <c r="F39">
        <f t="shared" si="0"/>
        <v>-6.6599999999999993E-2</v>
      </c>
      <c r="H39">
        <v>2015.5</v>
      </c>
      <c r="I39">
        <f>AVERAGE(F436:F447)</f>
        <v>0.82079999999999986</v>
      </c>
      <c r="M39">
        <f t="shared" si="3"/>
        <v>1.6084866666666668</v>
      </c>
      <c r="N39">
        <v>2015</v>
      </c>
      <c r="W39" s="27"/>
    </row>
    <row r="40" spans="1:23">
      <c r="A40">
        <v>1982</v>
      </c>
      <c r="B40">
        <v>1</v>
      </c>
      <c r="C40">
        <v>-0.308</v>
      </c>
      <c r="E40">
        <f t="shared" si="2"/>
        <v>1982.0416666666665</v>
      </c>
      <c r="F40">
        <f t="shared" si="0"/>
        <v>-0.5544</v>
      </c>
      <c r="H40">
        <v>2016.5</v>
      </c>
      <c r="I40">
        <f>AVERAGE(F448:F459)</f>
        <v>1.1653500000000001</v>
      </c>
      <c r="M40">
        <f>I40+K$11</f>
        <v>1.953036666666667</v>
      </c>
      <c r="N40">
        <v>2016</v>
      </c>
      <c r="W40" s="27"/>
    </row>
    <row r="41" spans="1:23">
      <c r="A41">
        <v>1982</v>
      </c>
      <c r="B41">
        <v>2</v>
      </c>
      <c r="C41">
        <v>-0.26300000000000001</v>
      </c>
      <c r="E41">
        <f t="shared" si="2"/>
        <v>1982.125</v>
      </c>
      <c r="F41">
        <f t="shared" si="0"/>
        <v>-0.47339999999999999</v>
      </c>
      <c r="H41">
        <v>2017.5</v>
      </c>
      <c r="I41">
        <f>AVERAGE(F460:F471)</f>
        <v>0.94559999999999977</v>
      </c>
      <c r="M41">
        <f t="shared" ref="M41:M47" si="4">I41+K$11</f>
        <v>1.7332866666666666</v>
      </c>
      <c r="N41">
        <v>2017</v>
      </c>
      <c r="W41" s="27"/>
    </row>
    <row r="42" spans="1:23">
      <c r="A42">
        <v>1982</v>
      </c>
      <c r="B42">
        <v>3</v>
      </c>
      <c r="C42">
        <v>-0.35699999999999998</v>
      </c>
      <c r="E42">
        <f t="shared" si="2"/>
        <v>1982.2083333333333</v>
      </c>
      <c r="F42">
        <f t="shared" si="0"/>
        <v>-0.64260000000000006</v>
      </c>
      <c r="H42">
        <v>2018.5</v>
      </c>
      <c r="I42">
        <f>AVERAGE(F472:F483)</f>
        <v>0.70379999999999987</v>
      </c>
      <c r="M42">
        <f t="shared" si="4"/>
        <v>1.4914866666666668</v>
      </c>
      <c r="N42">
        <v>2018</v>
      </c>
      <c r="W42" s="27"/>
    </row>
    <row r="43" spans="1:23">
      <c r="A43">
        <v>1982</v>
      </c>
      <c r="B43">
        <v>4</v>
      </c>
      <c r="C43">
        <v>-0.316</v>
      </c>
      <c r="E43">
        <f t="shared" si="2"/>
        <v>1982.2916666666665</v>
      </c>
      <c r="F43">
        <f t="shared" si="0"/>
        <v>-0.56879999999999997</v>
      </c>
      <c r="H43">
        <v>2019.5</v>
      </c>
      <c r="I43">
        <f>AVERAGE(F484:F495)</f>
        <v>1.0622999999999998</v>
      </c>
      <c r="M43">
        <f t="shared" si="4"/>
        <v>1.8499866666666667</v>
      </c>
      <c r="N43">
        <v>2019</v>
      </c>
      <c r="W43" s="27"/>
    </row>
    <row r="44" spans="1:23">
      <c r="A44">
        <v>1982</v>
      </c>
      <c r="B44">
        <v>5</v>
      </c>
      <c r="C44">
        <v>-0.33500000000000002</v>
      </c>
      <c r="E44">
        <f t="shared" si="2"/>
        <v>1982.375</v>
      </c>
      <c r="F44">
        <f t="shared" si="0"/>
        <v>-0.60299999999999998</v>
      </c>
      <c r="H44">
        <v>2020.5</v>
      </c>
      <c r="I44">
        <f>AVERAGE(F496:F507)</f>
        <v>1.1744999999999999</v>
      </c>
      <c r="M44">
        <f t="shared" si="4"/>
        <v>1.9621866666666667</v>
      </c>
      <c r="N44">
        <v>2020</v>
      </c>
      <c r="W44" s="27"/>
    </row>
    <row r="45" spans="1:23">
      <c r="A45">
        <v>1982</v>
      </c>
      <c r="B45">
        <v>6</v>
      </c>
      <c r="C45">
        <v>-0.25800000000000001</v>
      </c>
      <c r="E45">
        <f t="shared" si="2"/>
        <v>1982.4583333333333</v>
      </c>
      <c r="F45">
        <f t="shared" si="0"/>
        <v>-0.46440000000000003</v>
      </c>
      <c r="H45">
        <v>2021.5</v>
      </c>
      <c r="I45">
        <f>AVERAGE(F508:F519)</f>
        <v>0.83534999999999993</v>
      </c>
      <c r="M45">
        <f t="shared" si="4"/>
        <v>1.6230366666666667</v>
      </c>
      <c r="N45">
        <v>2021</v>
      </c>
      <c r="W45" s="27"/>
    </row>
    <row r="46" spans="1:23">
      <c r="A46">
        <v>1982</v>
      </c>
      <c r="B46">
        <v>7</v>
      </c>
      <c r="C46">
        <v>-0.42699999999999999</v>
      </c>
      <c r="E46">
        <f t="shared" si="2"/>
        <v>1982.5416666666665</v>
      </c>
      <c r="F46">
        <f t="shared" si="0"/>
        <v>-0.76859999999999995</v>
      </c>
      <c r="H46">
        <v>2022.5</v>
      </c>
      <c r="I46">
        <f>AVERAGE(F520:F531)</f>
        <v>0.80310000000000004</v>
      </c>
      <c r="M46">
        <f t="shared" si="4"/>
        <v>1.5907866666666668</v>
      </c>
      <c r="N46">
        <v>2022</v>
      </c>
      <c r="W46" s="27"/>
    </row>
    <row r="47" spans="1:23">
      <c r="A47">
        <v>1982</v>
      </c>
      <c r="B47">
        <v>8</v>
      </c>
      <c r="C47">
        <v>-0.36399999999999999</v>
      </c>
      <c r="E47">
        <f t="shared" si="2"/>
        <v>1982.625</v>
      </c>
      <c r="F47">
        <f t="shared" si="0"/>
        <v>-0.6552</v>
      </c>
      <c r="H47">
        <v>2023.5</v>
      </c>
      <c r="I47">
        <f>AVERAGE(F532:F543)</f>
        <v>1.3110000000000002</v>
      </c>
      <c r="M47">
        <f t="shared" si="4"/>
        <v>2.098686666666667</v>
      </c>
      <c r="N47">
        <v>2023</v>
      </c>
      <c r="W47" s="27"/>
    </row>
    <row r="48" spans="1:23">
      <c r="A48">
        <v>1982</v>
      </c>
      <c r="B48">
        <v>9</v>
      </c>
      <c r="C48">
        <v>-0.32</v>
      </c>
      <c r="E48">
        <f t="shared" si="2"/>
        <v>1982.7083333333333</v>
      </c>
      <c r="F48">
        <f t="shared" si="0"/>
        <v>-0.57599999999999996</v>
      </c>
      <c r="W48" s="27"/>
    </row>
    <row r="49" spans="1:23">
      <c r="A49">
        <v>1982</v>
      </c>
      <c r="B49">
        <v>10</v>
      </c>
      <c r="C49">
        <v>-0.42199999999999999</v>
      </c>
      <c r="E49">
        <f t="shared" si="2"/>
        <v>1982.7916666666665</v>
      </c>
      <c r="F49">
        <f t="shared" si="0"/>
        <v>-0.75960000000000005</v>
      </c>
      <c r="W49" s="27"/>
    </row>
    <row r="50" spans="1:23">
      <c r="A50">
        <v>1982</v>
      </c>
      <c r="B50">
        <v>11</v>
      </c>
      <c r="C50">
        <v>-0.34699999999999998</v>
      </c>
      <c r="E50">
        <f t="shared" si="2"/>
        <v>1982.875</v>
      </c>
      <c r="F50">
        <f t="shared" si="0"/>
        <v>-0.62459999999999993</v>
      </c>
      <c r="W50" s="27"/>
    </row>
    <row r="51" spans="1:23">
      <c r="A51">
        <v>1982</v>
      </c>
      <c r="B51">
        <v>12</v>
      </c>
      <c r="C51">
        <v>-0.222</v>
      </c>
      <c r="E51">
        <f t="shared" si="2"/>
        <v>1982.9583333333333</v>
      </c>
      <c r="F51">
        <f t="shared" si="0"/>
        <v>-0.39960000000000001</v>
      </c>
      <c r="W51" s="27"/>
    </row>
    <row r="52" spans="1:23">
      <c r="A52">
        <v>1983</v>
      </c>
      <c r="B52">
        <v>1</v>
      </c>
      <c r="C52">
        <v>-4.7E-2</v>
      </c>
      <c r="E52">
        <f t="shared" si="2"/>
        <v>1983.0416666666665</v>
      </c>
      <c r="F52">
        <f t="shared" si="0"/>
        <v>-8.4599999999999995E-2</v>
      </c>
      <c r="W52" s="27"/>
    </row>
    <row r="53" spans="1:23">
      <c r="A53">
        <v>1983</v>
      </c>
      <c r="B53">
        <v>2</v>
      </c>
      <c r="C53">
        <v>-0.16</v>
      </c>
      <c r="E53">
        <f t="shared" si="2"/>
        <v>1983.125</v>
      </c>
      <c r="F53">
        <f t="shared" si="0"/>
        <v>-0.28799999999999998</v>
      </c>
      <c r="W53" s="27"/>
    </row>
    <row r="54" spans="1:23">
      <c r="A54">
        <v>1983</v>
      </c>
      <c r="B54">
        <v>3</v>
      </c>
      <c r="C54">
        <v>0.104</v>
      </c>
      <c r="E54">
        <f t="shared" si="2"/>
        <v>1983.2083333333333</v>
      </c>
      <c r="F54">
        <f t="shared" si="0"/>
        <v>0.18719999999999998</v>
      </c>
      <c r="W54" s="27"/>
    </row>
    <row r="55" spans="1:23">
      <c r="A55">
        <v>1983</v>
      </c>
      <c r="B55">
        <v>4</v>
      </c>
      <c r="C55">
        <v>-3.5000000000000003E-2</v>
      </c>
      <c r="E55">
        <f t="shared" si="2"/>
        <v>1983.2916666666665</v>
      </c>
      <c r="F55">
        <f t="shared" si="0"/>
        <v>-6.3000000000000014E-2</v>
      </c>
      <c r="W55" s="27"/>
    </row>
    <row r="56" spans="1:23">
      <c r="A56">
        <v>1983</v>
      </c>
      <c r="B56">
        <v>5</v>
      </c>
      <c r="C56">
        <v>-1.7000000000000001E-2</v>
      </c>
      <c r="E56">
        <f t="shared" si="2"/>
        <v>1983.375</v>
      </c>
      <c r="F56">
        <f t="shared" si="0"/>
        <v>-3.0600000000000006E-2</v>
      </c>
      <c r="W56" s="27"/>
    </row>
    <row r="57" spans="1:23">
      <c r="A57">
        <v>1983</v>
      </c>
      <c r="B57">
        <v>6</v>
      </c>
      <c r="C57">
        <v>-0.215</v>
      </c>
      <c r="E57">
        <f t="shared" si="2"/>
        <v>1983.4583333333333</v>
      </c>
      <c r="F57">
        <f t="shared" si="0"/>
        <v>-0.38700000000000001</v>
      </c>
      <c r="W57" s="27"/>
    </row>
    <row r="58" spans="1:23">
      <c r="A58">
        <v>1983</v>
      </c>
      <c r="B58">
        <v>7</v>
      </c>
      <c r="C58">
        <v>-3.9E-2</v>
      </c>
      <c r="E58">
        <f t="shared" si="2"/>
        <v>1983.5416666666665</v>
      </c>
      <c r="F58">
        <f t="shared" si="0"/>
        <v>-7.0199999999999999E-2</v>
      </c>
      <c r="W58" s="27"/>
    </row>
    <row r="59" spans="1:23">
      <c r="A59">
        <v>1983</v>
      </c>
      <c r="B59">
        <v>8</v>
      </c>
      <c r="C59">
        <v>-7.5999999999999998E-2</v>
      </c>
      <c r="E59">
        <f t="shared" si="2"/>
        <v>1983.625</v>
      </c>
      <c r="F59">
        <f t="shared" si="0"/>
        <v>-0.13679999999999998</v>
      </c>
      <c r="W59" s="27"/>
    </row>
    <row r="60" spans="1:23">
      <c r="A60">
        <v>1983</v>
      </c>
      <c r="B60">
        <v>9</v>
      </c>
      <c r="C60">
        <v>-0.13</v>
      </c>
      <c r="E60">
        <f t="shared" si="2"/>
        <v>1983.7083333333333</v>
      </c>
      <c r="F60">
        <f t="shared" si="0"/>
        <v>-0.23399999999999999</v>
      </c>
      <c r="W60" s="27"/>
    </row>
    <row r="61" spans="1:23">
      <c r="A61">
        <v>1983</v>
      </c>
      <c r="B61">
        <v>10</v>
      </c>
      <c r="C61">
        <v>-0.20300000000000001</v>
      </c>
      <c r="E61">
        <f t="shared" si="2"/>
        <v>1983.7916666666665</v>
      </c>
      <c r="F61">
        <f t="shared" si="0"/>
        <v>-0.36540000000000006</v>
      </c>
      <c r="W61" s="27"/>
    </row>
    <row r="62" spans="1:23">
      <c r="A62">
        <v>1983</v>
      </c>
      <c r="B62">
        <v>11</v>
      </c>
      <c r="C62">
        <v>-0.122</v>
      </c>
      <c r="E62">
        <f t="shared" si="2"/>
        <v>1983.875</v>
      </c>
      <c r="F62">
        <f t="shared" si="0"/>
        <v>-0.21959999999999996</v>
      </c>
      <c r="W62" s="27"/>
    </row>
    <row r="63" spans="1:23">
      <c r="A63">
        <v>1983</v>
      </c>
      <c r="B63">
        <v>12</v>
      </c>
      <c r="C63">
        <v>-0.34699999999999998</v>
      </c>
      <c r="E63">
        <f t="shared" si="2"/>
        <v>1983.9583333333333</v>
      </c>
      <c r="F63">
        <f t="shared" si="0"/>
        <v>-0.62459999999999993</v>
      </c>
      <c r="W63" s="27"/>
    </row>
    <row r="64" spans="1:23">
      <c r="A64">
        <v>1984</v>
      </c>
      <c r="B64">
        <v>1</v>
      </c>
      <c r="C64">
        <v>-0.439</v>
      </c>
      <c r="E64">
        <f t="shared" si="2"/>
        <v>1984.0416666666665</v>
      </c>
      <c r="F64">
        <f t="shared" si="0"/>
        <v>-0.79020000000000001</v>
      </c>
      <c r="W64" s="27"/>
    </row>
    <row r="65" spans="1:23">
      <c r="A65">
        <v>1984</v>
      </c>
      <c r="B65">
        <v>2</v>
      </c>
      <c r="C65">
        <v>-0.307</v>
      </c>
      <c r="E65">
        <f t="shared" si="2"/>
        <v>1984.125</v>
      </c>
      <c r="F65">
        <f t="shared" si="0"/>
        <v>-0.55259999999999998</v>
      </c>
      <c r="W65" s="27"/>
    </row>
    <row r="66" spans="1:23">
      <c r="A66">
        <v>1984</v>
      </c>
      <c r="B66">
        <v>3</v>
      </c>
      <c r="C66">
        <v>-0.26600000000000001</v>
      </c>
      <c r="E66">
        <f t="shared" si="2"/>
        <v>1984.2083333333333</v>
      </c>
      <c r="F66">
        <f t="shared" si="0"/>
        <v>-0.4788</v>
      </c>
      <c r="W66" s="27"/>
    </row>
    <row r="67" spans="1:23">
      <c r="A67">
        <v>1984</v>
      </c>
      <c r="B67">
        <v>4</v>
      </c>
      <c r="C67">
        <v>-0.36599999999999999</v>
      </c>
      <c r="E67">
        <f t="shared" si="2"/>
        <v>1984.2916666666665</v>
      </c>
      <c r="F67">
        <f t="shared" si="0"/>
        <v>-0.65880000000000005</v>
      </c>
      <c r="W67" s="27"/>
    </row>
    <row r="68" spans="1:23">
      <c r="A68">
        <v>1984</v>
      </c>
      <c r="B68">
        <v>5</v>
      </c>
      <c r="C68">
        <v>-0.20399999999999999</v>
      </c>
      <c r="E68">
        <f t="shared" ref="E68:E131" si="5">A68+B68/12-1/24</f>
        <v>1984.375</v>
      </c>
      <c r="F68">
        <f t="shared" ref="F68:F131" si="6">C68*9/5</f>
        <v>-0.36719999999999997</v>
      </c>
      <c r="W68" s="27"/>
    </row>
    <row r="69" spans="1:23">
      <c r="A69">
        <v>1984</v>
      </c>
      <c r="B69">
        <v>6</v>
      </c>
      <c r="C69">
        <v>-0.311</v>
      </c>
      <c r="E69">
        <f t="shared" si="5"/>
        <v>1984.4583333333333</v>
      </c>
      <c r="F69">
        <f t="shared" si="6"/>
        <v>-0.55979999999999996</v>
      </c>
      <c r="W69" s="27"/>
    </row>
    <row r="70" spans="1:23">
      <c r="A70">
        <v>1984</v>
      </c>
      <c r="B70">
        <v>7</v>
      </c>
      <c r="C70">
        <v>-0.33500000000000002</v>
      </c>
      <c r="E70">
        <f t="shared" si="5"/>
        <v>1984.5416666666665</v>
      </c>
      <c r="F70">
        <f t="shared" si="6"/>
        <v>-0.60299999999999998</v>
      </c>
      <c r="W70" s="27"/>
    </row>
    <row r="71" spans="1:23">
      <c r="A71">
        <v>1984</v>
      </c>
      <c r="B71">
        <v>8</v>
      </c>
      <c r="C71">
        <v>-0.30099999999999999</v>
      </c>
      <c r="E71">
        <f t="shared" si="5"/>
        <v>1984.625</v>
      </c>
      <c r="F71">
        <f t="shared" si="6"/>
        <v>-0.54180000000000006</v>
      </c>
      <c r="W71" s="27"/>
    </row>
    <row r="72" spans="1:23">
      <c r="A72">
        <v>1984</v>
      </c>
      <c r="B72">
        <v>9</v>
      </c>
      <c r="C72">
        <v>-0.59399999999999997</v>
      </c>
      <c r="E72">
        <f t="shared" si="5"/>
        <v>1984.7083333333333</v>
      </c>
      <c r="F72">
        <f t="shared" si="6"/>
        <v>-1.0691999999999999</v>
      </c>
      <c r="W72" s="27"/>
    </row>
    <row r="73" spans="1:23">
      <c r="A73">
        <v>1984</v>
      </c>
      <c r="B73">
        <v>10</v>
      </c>
      <c r="C73">
        <v>-0.28299999999999997</v>
      </c>
      <c r="E73">
        <f t="shared" si="5"/>
        <v>1984.7916666666665</v>
      </c>
      <c r="F73">
        <f t="shared" si="6"/>
        <v>-0.50939999999999996</v>
      </c>
      <c r="W73" s="27"/>
    </row>
    <row r="74" spans="1:23">
      <c r="A74">
        <v>1984</v>
      </c>
      <c r="B74">
        <v>11</v>
      </c>
      <c r="C74">
        <v>-0.436</v>
      </c>
      <c r="E74">
        <f t="shared" si="5"/>
        <v>1984.875</v>
      </c>
      <c r="F74">
        <f t="shared" si="6"/>
        <v>-0.78479999999999994</v>
      </c>
      <c r="W74" s="27"/>
    </row>
    <row r="75" spans="1:23">
      <c r="A75">
        <v>1984</v>
      </c>
      <c r="B75">
        <v>12</v>
      </c>
      <c r="C75">
        <v>-0.46100000000000002</v>
      </c>
      <c r="E75">
        <f t="shared" si="5"/>
        <v>1984.9583333333333</v>
      </c>
      <c r="F75">
        <f t="shared" si="6"/>
        <v>-0.82979999999999998</v>
      </c>
      <c r="W75" s="27"/>
    </row>
    <row r="76" spans="1:23">
      <c r="A76">
        <v>1985</v>
      </c>
      <c r="B76">
        <v>1</v>
      </c>
      <c r="C76">
        <v>-0.32100000000000001</v>
      </c>
      <c r="E76">
        <f t="shared" si="5"/>
        <v>1985.0416666666665</v>
      </c>
      <c r="F76">
        <f t="shared" si="6"/>
        <v>-0.57780000000000009</v>
      </c>
      <c r="W76" s="27"/>
    </row>
    <row r="77" spans="1:23">
      <c r="A77">
        <v>1985</v>
      </c>
      <c r="B77">
        <v>2</v>
      </c>
      <c r="C77">
        <v>-0.42899999999999999</v>
      </c>
      <c r="E77">
        <f t="shared" si="5"/>
        <v>1985.125</v>
      </c>
      <c r="F77">
        <f t="shared" si="6"/>
        <v>-0.7722</v>
      </c>
      <c r="W77" s="27"/>
    </row>
    <row r="78" spans="1:23">
      <c r="A78">
        <v>1985</v>
      </c>
      <c r="B78">
        <v>3</v>
      </c>
      <c r="C78">
        <v>-0.41499999999999998</v>
      </c>
      <c r="E78">
        <f t="shared" si="5"/>
        <v>1985.2083333333333</v>
      </c>
      <c r="F78">
        <f t="shared" si="6"/>
        <v>-0.747</v>
      </c>
      <c r="W78" s="27"/>
    </row>
    <row r="79" spans="1:23">
      <c r="A79">
        <v>1985</v>
      </c>
      <c r="B79">
        <v>4</v>
      </c>
      <c r="C79">
        <v>-0.48799999999999999</v>
      </c>
      <c r="E79">
        <f t="shared" si="5"/>
        <v>1985.2916666666665</v>
      </c>
      <c r="F79">
        <f t="shared" si="6"/>
        <v>-0.87839999999999985</v>
      </c>
      <c r="W79" s="27"/>
    </row>
    <row r="80" spans="1:23">
      <c r="A80">
        <v>1985</v>
      </c>
      <c r="B80">
        <v>5</v>
      </c>
      <c r="C80">
        <v>-0.46800000000000003</v>
      </c>
      <c r="E80">
        <f t="shared" si="5"/>
        <v>1985.375</v>
      </c>
      <c r="F80">
        <f t="shared" si="6"/>
        <v>-0.84240000000000015</v>
      </c>
      <c r="W80" s="27"/>
    </row>
    <row r="81" spans="1:23">
      <c r="A81">
        <v>1985</v>
      </c>
      <c r="B81">
        <v>6</v>
      </c>
      <c r="C81">
        <v>-0.45800000000000002</v>
      </c>
      <c r="E81">
        <f t="shared" si="5"/>
        <v>1985.4583333333333</v>
      </c>
      <c r="F81">
        <f t="shared" si="6"/>
        <v>-0.82440000000000002</v>
      </c>
      <c r="W81" s="27"/>
    </row>
    <row r="82" spans="1:23">
      <c r="A82">
        <v>1985</v>
      </c>
      <c r="B82">
        <v>7</v>
      </c>
      <c r="C82">
        <v>-0.54900000000000004</v>
      </c>
      <c r="E82">
        <f t="shared" si="5"/>
        <v>1985.5416666666665</v>
      </c>
      <c r="F82">
        <f t="shared" si="6"/>
        <v>-0.98820000000000019</v>
      </c>
      <c r="W82" s="27"/>
    </row>
    <row r="83" spans="1:23">
      <c r="A83">
        <v>1985</v>
      </c>
      <c r="B83">
        <v>8</v>
      </c>
      <c r="C83">
        <v>-0.38800000000000001</v>
      </c>
      <c r="E83">
        <f t="shared" si="5"/>
        <v>1985.625</v>
      </c>
      <c r="F83">
        <f t="shared" si="6"/>
        <v>-0.69840000000000002</v>
      </c>
      <c r="W83" s="27"/>
    </row>
    <row r="84" spans="1:23">
      <c r="A84">
        <v>1985</v>
      </c>
      <c r="B84">
        <v>9</v>
      </c>
      <c r="C84">
        <v>-0.38500000000000001</v>
      </c>
      <c r="E84">
        <f t="shared" si="5"/>
        <v>1985.7083333333333</v>
      </c>
      <c r="F84">
        <f t="shared" si="6"/>
        <v>-0.69299999999999995</v>
      </c>
      <c r="W84" s="27"/>
    </row>
    <row r="85" spans="1:23">
      <c r="A85">
        <v>1985</v>
      </c>
      <c r="B85">
        <v>10</v>
      </c>
      <c r="C85">
        <v>-0.46899999999999997</v>
      </c>
      <c r="E85">
        <f t="shared" si="5"/>
        <v>1985.7916666666665</v>
      </c>
      <c r="F85">
        <f t="shared" si="6"/>
        <v>-0.84420000000000006</v>
      </c>
      <c r="W85" s="27"/>
    </row>
    <row r="86" spans="1:23">
      <c r="A86">
        <v>1985</v>
      </c>
      <c r="B86">
        <v>11</v>
      </c>
      <c r="C86">
        <v>-0.29499999999999998</v>
      </c>
      <c r="E86">
        <f t="shared" si="5"/>
        <v>1985.875</v>
      </c>
      <c r="F86">
        <f t="shared" si="6"/>
        <v>-0.53099999999999992</v>
      </c>
      <c r="W86" s="27"/>
    </row>
    <row r="87" spans="1:23">
      <c r="A87">
        <v>1985</v>
      </c>
      <c r="B87">
        <v>12</v>
      </c>
      <c r="C87">
        <v>-0.27200000000000002</v>
      </c>
      <c r="E87">
        <f t="shared" si="5"/>
        <v>1985.9583333333333</v>
      </c>
      <c r="F87">
        <f t="shared" si="6"/>
        <v>-0.48960000000000009</v>
      </c>
      <c r="W87" s="27"/>
    </row>
    <row r="88" spans="1:23">
      <c r="A88">
        <v>1986</v>
      </c>
      <c r="B88">
        <v>1</v>
      </c>
      <c r="C88">
        <v>-0.216</v>
      </c>
      <c r="E88">
        <f t="shared" si="5"/>
        <v>1986.0416666666665</v>
      </c>
      <c r="F88">
        <f t="shared" si="6"/>
        <v>-0.38879999999999998</v>
      </c>
      <c r="W88" s="27"/>
    </row>
    <row r="89" spans="1:23">
      <c r="A89">
        <v>1986</v>
      </c>
      <c r="B89">
        <v>2</v>
      </c>
      <c r="C89">
        <v>-0.38</v>
      </c>
      <c r="E89">
        <f t="shared" si="5"/>
        <v>1986.125</v>
      </c>
      <c r="F89">
        <f t="shared" si="6"/>
        <v>-0.68399999999999994</v>
      </c>
      <c r="W89" s="27"/>
    </row>
    <row r="90" spans="1:23">
      <c r="A90">
        <v>1986</v>
      </c>
      <c r="B90">
        <v>3</v>
      </c>
      <c r="C90">
        <v>-0.32300000000000001</v>
      </c>
      <c r="E90">
        <f t="shared" si="5"/>
        <v>1986.2083333333333</v>
      </c>
      <c r="F90">
        <f t="shared" si="6"/>
        <v>-0.58140000000000003</v>
      </c>
      <c r="W90" s="27"/>
    </row>
    <row r="91" spans="1:23">
      <c r="A91">
        <v>1986</v>
      </c>
      <c r="B91">
        <v>4</v>
      </c>
      <c r="C91">
        <v>-0.22700000000000001</v>
      </c>
      <c r="E91">
        <f t="shared" si="5"/>
        <v>1986.2916666666665</v>
      </c>
      <c r="F91">
        <f t="shared" si="6"/>
        <v>-0.40860000000000002</v>
      </c>
      <c r="W91" s="27"/>
    </row>
    <row r="92" spans="1:23">
      <c r="A92">
        <v>1986</v>
      </c>
      <c r="B92">
        <v>5</v>
      </c>
      <c r="C92">
        <v>-0.23899999999999999</v>
      </c>
      <c r="E92">
        <f t="shared" si="5"/>
        <v>1986.375</v>
      </c>
      <c r="F92">
        <f t="shared" si="6"/>
        <v>-0.43019999999999997</v>
      </c>
      <c r="W92" s="27"/>
    </row>
    <row r="93" spans="1:23">
      <c r="A93">
        <v>1986</v>
      </c>
      <c r="B93">
        <v>6</v>
      </c>
      <c r="C93">
        <v>-0.29199999999999998</v>
      </c>
      <c r="E93">
        <f t="shared" si="5"/>
        <v>1986.4583333333333</v>
      </c>
      <c r="F93">
        <f t="shared" si="6"/>
        <v>-0.52559999999999996</v>
      </c>
      <c r="W93" s="27"/>
    </row>
    <row r="94" spans="1:23">
      <c r="A94">
        <v>1986</v>
      </c>
      <c r="B94">
        <v>7</v>
      </c>
      <c r="C94">
        <v>-0.376</v>
      </c>
      <c r="E94">
        <f t="shared" si="5"/>
        <v>1986.5416666666665</v>
      </c>
      <c r="F94">
        <f t="shared" si="6"/>
        <v>-0.67679999999999996</v>
      </c>
      <c r="W94" s="27"/>
    </row>
    <row r="95" spans="1:23">
      <c r="A95">
        <v>1986</v>
      </c>
      <c r="B95">
        <v>8</v>
      </c>
      <c r="C95">
        <v>-0.37</v>
      </c>
      <c r="E95">
        <f t="shared" si="5"/>
        <v>1986.625</v>
      </c>
      <c r="F95">
        <f t="shared" si="6"/>
        <v>-0.66600000000000004</v>
      </c>
      <c r="W95" s="27"/>
    </row>
    <row r="96" spans="1:23">
      <c r="A96">
        <v>1986</v>
      </c>
      <c r="B96">
        <v>9</v>
      </c>
      <c r="C96">
        <v>-0.379</v>
      </c>
      <c r="E96">
        <f t="shared" si="5"/>
        <v>1986.7083333333333</v>
      </c>
      <c r="F96">
        <f t="shared" si="6"/>
        <v>-0.68220000000000003</v>
      </c>
      <c r="W96" s="27"/>
    </row>
    <row r="97" spans="1:23">
      <c r="A97">
        <v>1986</v>
      </c>
      <c r="B97">
        <v>10</v>
      </c>
      <c r="C97">
        <v>-0.40500000000000003</v>
      </c>
      <c r="E97">
        <f t="shared" si="5"/>
        <v>1986.7916666666665</v>
      </c>
      <c r="F97">
        <f t="shared" si="6"/>
        <v>-0.72900000000000009</v>
      </c>
      <c r="W97" s="27"/>
    </row>
    <row r="98" spans="1:23">
      <c r="A98">
        <v>1986</v>
      </c>
      <c r="B98">
        <v>11</v>
      </c>
      <c r="C98">
        <v>-0.216</v>
      </c>
      <c r="E98">
        <f t="shared" si="5"/>
        <v>1986.875</v>
      </c>
      <c r="F98">
        <f t="shared" si="6"/>
        <v>-0.38879999999999998</v>
      </c>
      <c r="W98" s="27"/>
    </row>
    <row r="99" spans="1:23">
      <c r="A99">
        <v>1986</v>
      </c>
      <c r="B99">
        <v>12</v>
      </c>
      <c r="C99">
        <v>-0.17499999999999999</v>
      </c>
      <c r="E99">
        <f t="shared" si="5"/>
        <v>1986.9583333333333</v>
      </c>
      <c r="F99">
        <f t="shared" si="6"/>
        <v>-0.315</v>
      </c>
      <c r="W99" s="27"/>
    </row>
    <row r="100" spans="1:23">
      <c r="A100">
        <v>1987</v>
      </c>
      <c r="B100">
        <v>1</v>
      </c>
      <c r="C100">
        <v>6.0000000000000001E-3</v>
      </c>
      <c r="E100">
        <f t="shared" si="5"/>
        <v>1987.0416666666665</v>
      </c>
      <c r="F100">
        <f t="shared" si="6"/>
        <v>1.0800000000000001E-2</v>
      </c>
      <c r="W100" s="27"/>
    </row>
    <row r="101" spans="1:23">
      <c r="A101">
        <v>1987</v>
      </c>
      <c r="B101">
        <v>2</v>
      </c>
      <c r="C101">
        <v>6.2E-2</v>
      </c>
      <c r="E101">
        <f t="shared" si="5"/>
        <v>1987.125</v>
      </c>
      <c r="F101">
        <f t="shared" si="6"/>
        <v>0.1116</v>
      </c>
      <c r="W101" s="27"/>
    </row>
    <row r="102" spans="1:23">
      <c r="A102">
        <v>1987</v>
      </c>
      <c r="B102">
        <v>3</v>
      </c>
      <c r="C102">
        <v>-0.23400000000000001</v>
      </c>
      <c r="E102">
        <f t="shared" si="5"/>
        <v>1987.2083333333333</v>
      </c>
      <c r="F102">
        <f t="shared" si="6"/>
        <v>-0.42120000000000007</v>
      </c>
      <c r="W102" s="27"/>
    </row>
    <row r="103" spans="1:23">
      <c r="A103">
        <v>1987</v>
      </c>
      <c r="B103">
        <v>4</v>
      </c>
      <c r="C103">
        <v>2E-3</v>
      </c>
      <c r="E103">
        <f t="shared" si="5"/>
        <v>1987.2916666666665</v>
      </c>
      <c r="F103">
        <f t="shared" si="6"/>
        <v>3.6000000000000003E-3</v>
      </c>
      <c r="W103" s="27"/>
    </row>
    <row r="104" spans="1:23">
      <c r="A104">
        <v>1987</v>
      </c>
      <c r="B104">
        <v>5</v>
      </c>
      <c r="C104">
        <v>-0.11799999999999999</v>
      </c>
      <c r="E104">
        <f t="shared" si="5"/>
        <v>1987.375</v>
      </c>
      <c r="F104">
        <f t="shared" si="6"/>
        <v>-0.21239999999999998</v>
      </c>
      <c r="W104" s="27"/>
    </row>
    <row r="105" spans="1:23">
      <c r="A105">
        <v>1987</v>
      </c>
      <c r="B105">
        <v>6</v>
      </c>
      <c r="C105">
        <v>2.9000000000000001E-2</v>
      </c>
      <c r="E105">
        <f t="shared" si="5"/>
        <v>1987.4583333333333</v>
      </c>
      <c r="F105">
        <f t="shared" si="6"/>
        <v>5.2200000000000003E-2</v>
      </c>
      <c r="W105" s="27"/>
    </row>
    <row r="106" spans="1:23">
      <c r="A106">
        <v>1987</v>
      </c>
      <c r="B106">
        <v>7</v>
      </c>
      <c r="C106">
        <v>-4.8000000000000001E-2</v>
      </c>
      <c r="E106">
        <f t="shared" si="5"/>
        <v>1987.5416666666665</v>
      </c>
      <c r="F106">
        <f t="shared" si="6"/>
        <v>-8.6400000000000005E-2</v>
      </c>
      <c r="W106" s="27"/>
    </row>
    <row r="107" spans="1:23">
      <c r="A107">
        <v>1987</v>
      </c>
      <c r="B107">
        <v>8</v>
      </c>
      <c r="C107">
        <v>-0.11600000000000001</v>
      </c>
      <c r="E107">
        <f t="shared" si="5"/>
        <v>1987.625</v>
      </c>
      <c r="F107">
        <f t="shared" si="6"/>
        <v>-0.20880000000000001</v>
      </c>
      <c r="W107" s="27"/>
    </row>
    <row r="108" spans="1:23">
      <c r="A108">
        <v>1987</v>
      </c>
      <c r="B108">
        <v>9</v>
      </c>
      <c r="C108">
        <v>-0.122</v>
      </c>
      <c r="E108">
        <f t="shared" si="5"/>
        <v>1987.7083333333333</v>
      </c>
      <c r="F108">
        <f t="shared" si="6"/>
        <v>-0.21959999999999996</v>
      </c>
      <c r="W108" s="27"/>
    </row>
    <row r="109" spans="1:23">
      <c r="A109">
        <v>1987</v>
      </c>
      <c r="B109">
        <v>10</v>
      </c>
      <c r="C109">
        <v>4.9000000000000002E-2</v>
      </c>
      <c r="E109">
        <f t="shared" si="5"/>
        <v>1987.7916666666665</v>
      </c>
      <c r="F109">
        <f t="shared" si="6"/>
        <v>8.8200000000000001E-2</v>
      </c>
      <c r="W109" s="27"/>
    </row>
    <row r="110" spans="1:23">
      <c r="A110">
        <v>1987</v>
      </c>
      <c r="B110">
        <v>11</v>
      </c>
      <c r="C110">
        <v>1.4999999999999999E-2</v>
      </c>
      <c r="E110">
        <f t="shared" si="5"/>
        <v>1987.875</v>
      </c>
      <c r="F110">
        <f t="shared" si="6"/>
        <v>2.7000000000000003E-2</v>
      </c>
      <c r="W110" s="27"/>
    </row>
    <row r="111" spans="1:23">
      <c r="A111">
        <v>1987</v>
      </c>
      <c r="B111">
        <v>12</v>
      </c>
      <c r="C111">
        <v>0.28100000000000003</v>
      </c>
      <c r="E111">
        <f t="shared" si="5"/>
        <v>1987.9583333333333</v>
      </c>
      <c r="F111">
        <f t="shared" si="6"/>
        <v>0.50580000000000003</v>
      </c>
      <c r="W111" s="27"/>
    </row>
    <row r="112" spans="1:23">
      <c r="A112">
        <v>1988</v>
      </c>
      <c r="B112">
        <v>1</v>
      </c>
      <c r="C112">
        <v>0.1</v>
      </c>
      <c r="E112">
        <f t="shared" si="5"/>
        <v>1988.0416666666665</v>
      </c>
      <c r="F112">
        <f t="shared" si="6"/>
        <v>0.18</v>
      </c>
      <c r="W112" s="27"/>
    </row>
    <row r="113" spans="1:23">
      <c r="A113">
        <v>1988</v>
      </c>
      <c r="B113">
        <v>2</v>
      </c>
      <c r="C113">
        <v>-0.129</v>
      </c>
      <c r="E113">
        <f t="shared" si="5"/>
        <v>1988.125</v>
      </c>
      <c r="F113">
        <f t="shared" si="6"/>
        <v>-0.23220000000000002</v>
      </c>
      <c r="W113" s="27"/>
    </row>
    <row r="114" spans="1:23">
      <c r="A114">
        <v>1988</v>
      </c>
      <c r="B114">
        <v>3</v>
      </c>
      <c r="C114">
        <v>4.1000000000000002E-2</v>
      </c>
      <c r="E114">
        <f t="shared" si="5"/>
        <v>1988.2083333333333</v>
      </c>
      <c r="F114">
        <f t="shared" si="6"/>
        <v>7.3800000000000004E-2</v>
      </c>
      <c r="W114" s="27"/>
    </row>
    <row r="115" spans="1:23">
      <c r="A115">
        <v>1988</v>
      </c>
      <c r="B115">
        <v>4</v>
      </c>
      <c r="C115">
        <v>-6.4000000000000001E-2</v>
      </c>
      <c r="E115">
        <f t="shared" si="5"/>
        <v>1988.2916666666665</v>
      </c>
      <c r="F115">
        <f t="shared" si="6"/>
        <v>-0.11520000000000001</v>
      </c>
      <c r="W115" s="27"/>
    </row>
    <row r="116" spans="1:23">
      <c r="A116">
        <v>1988</v>
      </c>
      <c r="B116">
        <v>5</v>
      </c>
      <c r="C116">
        <v>2.1000000000000001E-2</v>
      </c>
      <c r="E116">
        <f t="shared" si="5"/>
        <v>1988.375</v>
      </c>
      <c r="F116">
        <f t="shared" si="6"/>
        <v>3.78E-2</v>
      </c>
      <c r="W116" s="27"/>
    </row>
    <row r="117" spans="1:23">
      <c r="A117">
        <v>1988</v>
      </c>
      <c r="B117">
        <v>6</v>
      </c>
      <c r="C117">
        <v>-2E-3</v>
      </c>
      <c r="E117">
        <f t="shared" si="5"/>
        <v>1988.4583333333333</v>
      </c>
      <c r="F117">
        <f t="shared" si="6"/>
        <v>-3.6000000000000003E-3</v>
      </c>
      <c r="W117" s="27"/>
    </row>
    <row r="118" spans="1:23">
      <c r="A118">
        <v>1988</v>
      </c>
      <c r="B118">
        <v>7</v>
      </c>
      <c r="C118">
        <v>6.0999999999999999E-2</v>
      </c>
      <c r="E118">
        <f t="shared" si="5"/>
        <v>1988.5416666666665</v>
      </c>
      <c r="F118">
        <f t="shared" si="6"/>
        <v>0.10979999999999998</v>
      </c>
      <c r="W118" s="27"/>
    </row>
    <row r="119" spans="1:23">
      <c r="A119">
        <v>1988</v>
      </c>
      <c r="B119">
        <v>8</v>
      </c>
      <c r="C119">
        <v>-8.7999999999999995E-2</v>
      </c>
      <c r="E119">
        <f t="shared" si="5"/>
        <v>1988.625</v>
      </c>
      <c r="F119">
        <f t="shared" si="6"/>
        <v>-0.15839999999999999</v>
      </c>
      <c r="W119" s="27"/>
    </row>
    <row r="120" spans="1:23">
      <c r="A120">
        <v>1988</v>
      </c>
      <c r="B120">
        <v>9</v>
      </c>
      <c r="C120">
        <v>6.8000000000000005E-2</v>
      </c>
      <c r="E120">
        <f t="shared" si="5"/>
        <v>1988.7083333333333</v>
      </c>
      <c r="F120">
        <f t="shared" si="6"/>
        <v>0.12240000000000002</v>
      </c>
      <c r="W120" s="27"/>
    </row>
    <row r="121" spans="1:23">
      <c r="A121">
        <v>1988</v>
      </c>
      <c r="B121">
        <v>10</v>
      </c>
      <c r="C121">
        <v>-0.161</v>
      </c>
      <c r="E121">
        <f t="shared" si="5"/>
        <v>1988.7916666666665</v>
      </c>
      <c r="F121">
        <f t="shared" si="6"/>
        <v>-0.2898</v>
      </c>
      <c r="W121" s="27"/>
    </row>
    <row r="122" spans="1:23">
      <c r="A122">
        <v>1988</v>
      </c>
      <c r="B122">
        <v>11</v>
      </c>
      <c r="C122">
        <v>-0.16300000000000001</v>
      </c>
      <c r="E122">
        <f t="shared" si="5"/>
        <v>1988.875</v>
      </c>
      <c r="F122">
        <f t="shared" si="6"/>
        <v>-0.29339999999999999</v>
      </c>
      <c r="W122" s="27"/>
    </row>
    <row r="123" spans="1:23">
      <c r="A123">
        <v>1988</v>
      </c>
      <c r="B123">
        <v>12</v>
      </c>
      <c r="C123">
        <v>-0.245</v>
      </c>
      <c r="E123">
        <f t="shared" si="5"/>
        <v>1988.9583333333333</v>
      </c>
      <c r="F123">
        <f t="shared" si="6"/>
        <v>-0.441</v>
      </c>
      <c r="W123" s="27"/>
    </row>
    <row r="124" spans="1:23">
      <c r="A124">
        <v>1989</v>
      </c>
      <c r="B124">
        <v>1</v>
      </c>
      <c r="C124">
        <v>-0.46400000000000002</v>
      </c>
      <c r="E124">
        <f t="shared" si="5"/>
        <v>1989.0416666666665</v>
      </c>
      <c r="F124">
        <f t="shared" si="6"/>
        <v>-0.83520000000000005</v>
      </c>
      <c r="W124" s="27"/>
    </row>
    <row r="125" spans="1:23">
      <c r="A125">
        <v>1989</v>
      </c>
      <c r="B125">
        <v>2</v>
      </c>
      <c r="C125">
        <v>-0.316</v>
      </c>
      <c r="E125">
        <f t="shared" si="5"/>
        <v>1989.125</v>
      </c>
      <c r="F125">
        <f t="shared" si="6"/>
        <v>-0.56879999999999997</v>
      </c>
      <c r="W125" s="27"/>
    </row>
    <row r="126" spans="1:23">
      <c r="A126">
        <v>1989</v>
      </c>
      <c r="B126">
        <v>3</v>
      </c>
      <c r="C126">
        <v>-0.34300000000000003</v>
      </c>
      <c r="E126">
        <f t="shared" si="5"/>
        <v>1989.2083333333333</v>
      </c>
      <c r="F126">
        <f t="shared" si="6"/>
        <v>-0.61740000000000006</v>
      </c>
      <c r="W126" s="27"/>
    </row>
    <row r="127" spans="1:23">
      <c r="A127">
        <v>1989</v>
      </c>
      <c r="B127">
        <v>4</v>
      </c>
      <c r="C127">
        <v>-0.22500000000000001</v>
      </c>
      <c r="E127">
        <f t="shared" si="5"/>
        <v>1989.2916666666665</v>
      </c>
      <c r="F127">
        <f t="shared" si="6"/>
        <v>-0.40499999999999997</v>
      </c>
      <c r="W127" s="27"/>
    </row>
    <row r="128" spans="1:23">
      <c r="A128">
        <v>1989</v>
      </c>
      <c r="B128">
        <v>5</v>
      </c>
      <c r="C128">
        <v>-0.27</v>
      </c>
      <c r="E128">
        <f t="shared" si="5"/>
        <v>1989.375</v>
      </c>
      <c r="F128">
        <f t="shared" si="6"/>
        <v>-0.48600000000000004</v>
      </c>
      <c r="W128" s="27"/>
    </row>
    <row r="129" spans="1:23">
      <c r="A129">
        <v>1989</v>
      </c>
      <c r="B129">
        <v>6</v>
      </c>
      <c r="C129">
        <v>-0.26700000000000002</v>
      </c>
      <c r="E129">
        <f t="shared" si="5"/>
        <v>1989.4583333333333</v>
      </c>
      <c r="F129">
        <f t="shared" si="6"/>
        <v>-0.48060000000000003</v>
      </c>
      <c r="W129" s="27"/>
    </row>
    <row r="130" spans="1:23">
      <c r="A130">
        <v>1989</v>
      </c>
      <c r="B130">
        <v>7</v>
      </c>
      <c r="C130">
        <v>-0.21099999999999999</v>
      </c>
      <c r="E130">
        <f t="shared" si="5"/>
        <v>1989.5416666666665</v>
      </c>
      <c r="F130">
        <f t="shared" si="6"/>
        <v>-0.37980000000000003</v>
      </c>
      <c r="W130" s="27"/>
    </row>
    <row r="131" spans="1:23">
      <c r="A131">
        <v>1989</v>
      </c>
      <c r="B131">
        <v>8</v>
      </c>
      <c r="C131">
        <v>-0.217</v>
      </c>
      <c r="E131">
        <f t="shared" si="5"/>
        <v>1989.625</v>
      </c>
      <c r="F131">
        <f t="shared" si="6"/>
        <v>-0.3906</v>
      </c>
      <c r="W131" s="27"/>
    </row>
    <row r="132" spans="1:23">
      <c r="A132">
        <v>1989</v>
      </c>
      <c r="B132">
        <v>9</v>
      </c>
      <c r="C132">
        <v>-0.123</v>
      </c>
      <c r="E132">
        <f t="shared" ref="E132:E195" si="7">A132+B132/12-1/24</f>
        <v>1989.7083333333333</v>
      </c>
      <c r="F132">
        <f t="shared" ref="F132:F195" si="8">C132*9/5</f>
        <v>-0.22139999999999999</v>
      </c>
      <c r="W132" s="27"/>
    </row>
    <row r="133" spans="1:23">
      <c r="A133">
        <v>1989</v>
      </c>
      <c r="B133">
        <v>10</v>
      </c>
      <c r="C133">
        <v>-0.158</v>
      </c>
      <c r="E133">
        <f t="shared" si="7"/>
        <v>1989.7916666666665</v>
      </c>
      <c r="F133">
        <f t="shared" si="8"/>
        <v>-0.28439999999999999</v>
      </c>
      <c r="W133" s="27"/>
    </row>
    <row r="134" spans="1:23">
      <c r="A134">
        <v>1989</v>
      </c>
      <c r="B134">
        <v>11</v>
      </c>
      <c r="C134">
        <v>-0.20200000000000001</v>
      </c>
      <c r="E134">
        <f t="shared" si="7"/>
        <v>1989.875</v>
      </c>
      <c r="F134">
        <f t="shared" si="8"/>
        <v>-0.36360000000000003</v>
      </c>
      <c r="W134" s="27"/>
    </row>
    <row r="135" spans="1:23">
      <c r="A135">
        <v>1989</v>
      </c>
      <c r="B135">
        <v>12</v>
      </c>
      <c r="C135">
        <v>-9.1999999999999998E-2</v>
      </c>
      <c r="E135">
        <f t="shared" si="7"/>
        <v>1989.9583333333333</v>
      </c>
      <c r="F135">
        <f t="shared" si="8"/>
        <v>-0.1656</v>
      </c>
      <c r="W135" s="27"/>
    </row>
    <row r="136" spans="1:23">
      <c r="A136">
        <v>1990</v>
      </c>
      <c r="B136">
        <v>1</v>
      </c>
      <c r="C136">
        <v>-0.182</v>
      </c>
      <c r="E136">
        <f t="shared" si="7"/>
        <v>1990.0416666666665</v>
      </c>
      <c r="F136">
        <f t="shared" si="8"/>
        <v>-0.3276</v>
      </c>
      <c r="W136" s="27"/>
    </row>
    <row r="137" spans="1:23">
      <c r="A137">
        <v>1990</v>
      </c>
      <c r="B137">
        <v>2</v>
      </c>
      <c r="C137">
        <v>-0.26400000000000001</v>
      </c>
      <c r="E137">
        <f t="shared" si="7"/>
        <v>1990.125</v>
      </c>
      <c r="F137">
        <f t="shared" si="8"/>
        <v>-0.47520000000000007</v>
      </c>
      <c r="W137" s="27"/>
    </row>
    <row r="138" spans="1:23">
      <c r="A138">
        <v>1990</v>
      </c>
      <c r="B138">
        <v>3</v>
      </c>
      <c r="C138">
        <v>-2.1999999999999999E-2</v>
      </c>
      <c r="E138">
        <f t="shared" si="7"/>
        <v>1990.2083333333333</v>
      </c>
      <c r="F138">
        <f t="shared" si="8"/>
        <v>-3.9599999999999996E-2</v>
      </c>
      <c r="W138" s="27"/>
    </row>
    <row r="139" spans="1:23">
      <c r="A139">
        <v>1990</v>
      </c>
      <c r="B139">
        <v>4</v>
      </c>
      <c r="C139">
        <v>-0.153</v>
      </c>
      <c r="E139">
        <f t="shared" si="7"/>
        <v>1990.2916666666665</v>
      </c>
      <c r="F139">
        <f t="shared" si="8"/>
        <v>-0.27539999999999998</v>
      </c>
      <c r="W139" s="27"/>
    </row>
    <row r="140" spans="1:23">
      <c r="A140">
        <v>1990</v>
      </c>
      <c r="B140">
        <v>5</v>
      </c>
      <c r="C140">
        <v>-3.2000000000000001E-2</v>
      </c>
      <c r="E140">
        <f t="shared" si="7"/>
        <v>1990.375</v>
      </c>
      <c r="F140">
        <f t="shared" si="8"/>
        <v>-5.7600000000000005E-2</v>
      </c>
      <c r="W140" s="27"/>
    </row>
    <row r="141" spans="1:23">
      <c r="A141">
        <v>1990</v>
      </c>
      <c r="B141">
        <v>6</v>
      </c>
      <c r="C141">
        <v>1.7000000000000001E-2</v>
      </c>
      <c r="E141">
        <f t="shared" si="7"/>
        <v>1990.4583333333333</v>
      </c>
      <c r="F141">
        <f t="shared" si="8"/>
        <v>3.0600000000000006E-2</v>
      </c>
      <c r="W141" s="27"/>
    </row>
    <row r="142" spans="1:23">
      <c r="A142">
        <v>1990</v>
      </c>
      <c r="B142">
        <v>7</v>
      </c>
      <c r="C142">
        <v>-0.111</v>
      </c>
      <c r="E142">
        <f t="shared" si="7"/>
        <v>1990.5416666666665</v>
      </c>
      <c r="F142">
        <f t="shared" si="8"/>
        <v>-0.19980000000000001</v>
      </c>
      <c r="W142" s="27"/>
    </row>
    <row r="143" spans="1:23">
      <c r="A143">
        <v>1990</v>
      </c>
      <c r="B143">
        <v>8</v>
      </c>
      <c r="C143">
        <v>-0.124</v>
      </c>
      <c r="E143">
        <f t="shared" si="7"/>
        <v>1990.625</v>
      </c>
      <c r="F143">
        <f t="shared" si="8"/>
        <v>-0.22320000000000001</v>
      </c>
      <c r="W143" s="27"/>
    </row>
    <row r="144" spans="1:23">
      <c r="A144">
        <v>1990</v>
      </c>
      <c r="B144">
        <v>9</v>
      </c>
      <c r="C144">
        <v>-0.157</v>
      </c>
      <c r="E144">
        <f t="shared" si="7"/>
        <v>1990.7083333333333</v>
      </c>
      <c r="F144">
        <f t="shared" si="8"/>
        <v>-0.28260000000000002</v>
      </c>
      <c r="W144" s="27"/>
    </row>
    <row r="145" spans="1:23">
      <c r="A145">
        <v>1990</v>
      </c>
      <c r="B145">
        <v>10</v>
      </c>
      <c r="C145">
        <v>-2.9000000000000001E-2</v>
      </c>
      <c r="E145">
        <f t="shared" si="7"/>
        <v>1990.7916666666665</v>
      </c>
      <c r="F145">
        <f t="shared" si="8"/>
        <v>-5.2200000000000003E-2</v>
      </c>
      <c r="W145" s="27"/>
    </row>
    <row r="146" spans="1:23">
      <c r="A146">
        <v>1990</v>
      </c>
      <c r="B146">
        <v>11</v>
      </c>
      <c r="C146">
        <v>0.13200000000000001</v>
      </c>
      <c r="E146">
        <f t="shared" si="7"/>
        <v>1990.875</v>
      </c>
      <c r="F146">
        <f t="shared" si="8"/>
        <v>0.23760000000000003</v>
      </c>
      <c r="W146" s="27"/>
    </row>
    <row r="147" spans="1:23">
      <c r="A147">
        <v>1990</v>
      </c>
      <c r="B147">
        <v>12</v>
      </c>
      <c r="C147">
        <v>5.2999999999999999E-2</v>
      </c>
      <c r="E147">
        <f t="shared" si="7"/>
        <v>1990.9583333333333</v>
      </c>
      <c r="F147">
        <f t="shared" si="8"/>
        <v>9.5399999999999999E-2</v>
      </c>
      <c r="W147" s="27"/>
    </row>
    <row r="148" spans="1:23">
      <c r="A148">
        <v>1991</v>
      </c>
      <c r="B148">
        <v>1</v>
      </c>
      <c r="C148">
        <v>-8.0000000000000002E-3</v>
      </c>
      <c r="E148">
        <f t="shared" si="7"/>
        <v>1991.0416666666665</v>
      </c>
      <c r="F148">
        <f t="shared" si="8"/>
        <v>-1.4400000000000001E-2</v>
      </c>
      <c r="W148" s="27"/>
    </row>
    <row r="149" spans="1:23">
      <c r="A149">
        <v>1991</v>
      </c>
      <c r="B149">
        <v>2</v>
      </c>
      <c r="C149">
        <v>1.7999999999999999E-2</v>
      </c>
      <c r="E149">
        <f t="shared" si="7"/>
        <v>1991.125</v>
      </c>
      <c r="F149">
        <f t="shared" si="8"/>
        <v>3.2399999999999998E-2</v>
      </c>
      <c r="W149" s="27"/>
    </row>
    <row r="150" spans="1:23">
      <c r="A150">
        <v>1991</v>
      </c>
      <c r="B150">
        <v>3</v>
      </c>
      <c r="C150">
        <v>0.16500000000000001</v>
      </c>
      <c r="E150">
        <f t="shared" si="7"/>
        <v>1991.2083333333333</v>
      </c>
      <c r="F150">
        <f t="shared" si="8"/>
        <v>0.29700000000000004</v>
      </c>
      <c r="W150" s="27"/>
    </row>
    <row r="151" spans="1:23">
      <c r="A151">
        <v>1991</v>
      </c>
      <c r="B151">
        <v>4</v>
      </c>
      <c r="C151">
        <v>-4.7E-2</v>
      </c>
      <c r="E151">
        <f t="shared" si="7"/>
        <v>1991.2916666666665</v>
      </c>
      <c r="F151">
        <f t="shared" si="8"/>
        <v>-8.4599999999999995E-2</v>
      </c>
      <c r="W151" s="27"/>
    </row>
    <row r="152" spans="1:23">
      <c r="A152">
        <v>1991</v>
      </c>
      <c r="B152">
        <v>5</v>
      </c>
      <c r="C152">
        <v>6.4000000000000001E-2</v>
      </c>
      <c r="E152">
        <f t="shared" si="7"/>
        <v>1991.375</v>
      </c>
      <c r="F152">
        <f t="shared" si="8"/>
        <v>0.11520000000000001</v>
      </c>
      <c r="W152" s="27"/>
    </row>
    <row r="153" spans="1:23">
      <c r="A153">
        <v>1991</v>
      </c>
      <c r="B153">
        <v>6</v>
      </c>
      <c r="C153">
        <v>0.2</v>
      </c>
      <c r="E153">
        <f t="shared" si="7"/>
        <v>1991.4583333333333</v>
      </c>
      <c r="F153">
        <f t="shared" si="8"/>
        <v>0.36</v>
      </c>
      <c r="W153" s="27"/>
    </row>
    <row r="154" spans="1:23">
      <c r="A154">
        <v>1991</v>
      </c>
      <c r="B154">
        <v>7</v>
      </c>
      <c r="C154">
        <v>4.9000000000000002E-2</v>
      </c>
      <c r="E154">
        <f t="shared" si="7"/>
        <v>1991.5416666666665</v>
      </c>
      <c r="F154">
        <f t="shared" si="8"/>
        <v>8.8200000000000001E-2</v>
      </c>
      <c r="W154" s="27"/>
    </row>
    <row r="155" spans="1:23">
      <c r="A155">
        <v>1991</v>
      </c>
      <c r="B155">
        <v>8</v>
      </c>
      <c r="C155">
        <v>6.0999999999999999E-2</v>
      </c>
      <c r="E155">
        <f t="shared" si="7"/>
        <v>1991.625</v>
      </c>
      <c r="F155">
        <f t="shared" si="8"/>
        <v>0.10979999999999998</v>
      </c>
      <c r="W155" s="27"/>
    </row>
    <row r="156" spans="1:23">
      <c r="A156">
        <v>1991</v>
      </c>
      <c r="B156">
        <v>9</v>
      </c>
      <c r="C156">
        <v>-0.126</v>
      </c>
      <c r="E156">
        <f t="shared" si="7"/>
        <v>1991.7083333333333</v>
      </c>
      <c r="F156">
        <f t="shared" si="8"/>
        <v>-0.22679999999999997</v>
      </c>
      <c r="W156" s="27"/>
    </row>
    <row r="157" spans="1:23">
      <c r="A157">
        <v>1991</v>
      </c>
      <c r="B157">
        <v>10</v>
      </c>
      <c r="C157">
        <v>-0.20100000000000001</v>
      </c>
      <c r="E157">
        <f t="shared" si="7"/>
        <v>1991.7916666666665</v>
      </c>
      <c r="F157">
        <f t="shared" si="8"/>
        <v>-0.36180000000000001</v>
      </c>
      <c r="W157" s="27"/>
    </row>
    <row r="158" spans="1:23">
      <c r="A158">
        <v>1991</v>
      </c>
      <c r="B158">
        <v>11</v>
      </c>
      <c r="C158">
        <v>-0.23599999999999999</v>
      </c>
      <c r="E158">
        <f t="shared" si="7"/>
        <v>1991.875</v>
      </c>
      <c r="F158">
        <f t="shared" si="8"/>
        <v>-0.42479999999999996</v>
      </c>
      <c r="W158" s="27"/>
    </row>
    <row r="159" spans="1:23">
      <c r="A159">
        <v>1991</v>
      </c>
      <c r="B159">
        <v>12</v>
      </c>
      <c r="C159">
        <v>-0.28000000000000003</v>
      </c>
      <c r="E159">
        <f t="shared" si="7"/>
        <v>1991.9583333333333</v>
      </c>
      <c r="F159">
        <f t="shared" si="8"/>
        <v>-0.50400000000000011</v>
      </c>
      <c r="W159" s="27"/>
    </row>
    <row r="160" spans="1:23">
      <c r="A160">
        <v>1992</v>
      </c>
      <c r="B160">
        <v>1</v>
      </c>
      <c r="C160">
        <v>-0.17799999999999999</v>
      </c>
      <c r="E160">
        <f t="shared" si="7"/>
        <v>1992.0416666666665</v>
      </c>
      <c r="F160">
        <f t="shared" si="8"/>
        <v>-0.32039999999999996</v>
      </c>
      <c r="W160" s="27"/>
    </row>
    <row r="161" spans="1:23">
      <c r="A161">
        <v>1992</v>
      </c>
      <c r="B161">
        <v>2</v>
      </c>
      <c r="C161">
        <v>-0.23699999999999999</v>
      </c>
      <c r="E161">
        <f t="shared" si="7"/>
        <v>1992.125</v>
      </c>
      <c r="F161">
        <f t="shared" si="8"/>
        <v>-0.42659999999999998</v>
      </c>
      <c r="W161" s="27"/>
    </row>
    <row r="162" spans="1:23">
      <c r="A162">
        <v>1992</v>
      </c>
      <c r="B162">
        <v>3</v>
      </c>
      <c r="C162">
        <v>-0.11600000000000001</v>
      </c>
      <c r="E162">
        <f t="shared" si="7"/>
        <v>1992.2083333333333</v>
      </c>
      <c r="F162">
        <f t="shared" si="8"/>
        <v>-0.20880000000000001</v>
      </c>
      <c r="W162" s="27"/>
    </row>
    <row r="163" spans="1:23">
      <c r="A163">
        <v>1992</v>
      </c>
      <c r="B163">
        <v>4</v>
      </c>
      <c r="C163">
        <v>-0.28399999999999997</v>
      </c>
      <c r="E163">
        <f t="shared" si="7"/>
        <v>1992.2916666666665</v>
      </c>
      <c r="F163">
        <f t="shared" si="8"/>
        <v>-0.51119999999999988</v>
      </c>
      <c r="W163" s="27"/>
    </row>
    <row r="164" spans="1:23">
      <c r="A164">
        <v>1992</v>
      </c>
      <c r="B164">
        <v>5</v>
      </c>
      <c r="C164">
        <v>-0.254</v>
      </c>
      <c r="E164">
        <f t="shared" si="7"/>
        <v>1992.375</v>
      </c>
      <c r="F164">
        <f t="shared" si="8"/>
        <v>-0.4572</v>
      </c>
      <c r="W164" s="27"/>
    </row>
    <row r="165" spans="1:23">
      <c r="A165">
        <v>1992</v>
      </c>
      <c r="B165">
        <v>6</v>
      </c>
      <c r="C165">
        <v>-0.24</v>
      </c>
      <c r="E165">
        <f t="shared" si="7"/>
        <v>1992.4583333333333</v>
      </c>
      <c r="F165">
        <f t="shared" si="8"/>
        <v>-0.43200000000000005</v>
      </c>
      <c r="W165" s="27"/>
    </row>
    <row r="166" spans="1:23">
      <c r="A166">
        <v>1992</v>
      </c>
      <c r="B166">
        <v>7</v>
      </c>
      <c r="C166">
        <v>-0.40600000000000003</v>
      </c>
      <c r="E166">
        <f t="shared" si="7"/>
        <v>1992.5416666666665</v>
      </c>
      <c r="F166">
        <f t="shared" si="8"/>
        <v>-0.73080000000000012</v>
      </c>
      <c r="W166" s="27"/>
    </row>
    <row r="167" spans="1:23">
      <c r="A167">
        <v>1992</v>
      </c>
      <c r="B167">
        <v>8</v>
      </c>
      <c r="C167">
        <v>-0.46899999999999997</v>
      </c>
      <c r="E167">
        <f t="shared" si="7"/>
        <v>1992.625</v>
      </c>
      <c r="F167">
        <f t="shared" si="8"/>
        <v>-0.84420000000000006</v>
      </c>
      <c r="W167" s="27"/>
    </row>
    <row r="168" spans="1:23">
      <c r="A168">
        <v>1992</v>
      </c>
      <c r="B168">
        <v>9</v>
      </c>
      <c r="C168">
        <v>-0.42799999999999999</v>
      </c>
      <c r="E168">
        <f t="shared" si="7"/>
        <v>1992.7083333333333</v>
      </c>
      <c r="F168">
        <f t="shared" si="8"/>
        <v>-0.77039999999999997</v>
      </c>
      <c r="W168" s="27"/>
    </row>
    <row r="169" spans="1:23">
      <c r="A169">
        <v>1992</v>
      </c>
      <c r="B169">
        <v>10</v>
      </c>
      <c r="C169">
        <v>-0.27</v>
      </c>
      <c r="E169">
        <f t="shared" si="7"/>
        <v>1992.7916666666665</v>
      </c>
      <c r="F169">
        <f t="shared" si="8"/>
        <v>-0.48600000000000004</v>
      </c>
      <c r="W169" s="27"/>
    </row>
    <row r="170" spans="1:23">
      <c r="A170">
        <v>1992</v>
      </c>
      <c r="B170">
        <v>11</v>
      </c>
      <c r="C170">
        <v>-0.26500000000000001</v>
      </c>
      <c r="E170">
        <f t="shared" si="7"/>
        <v>1992.875</v>
      </c>
      <c r="F170">
        <f t="shared" si="8"/>
        <v>-0.47700000000000004</v>
      </c>
      <c r="W170" s="27"/>
    </row>
    <row r="171" spans="1:23">
      <c r="A171">
        <v>1992</v>
      </c>
      <c r="B171">
        <v>12</v>
      </c>
      <c r="C171">
        <v>-0.315</v>
      </c>
      <c r="E171">
        <f t="shared" si="7"/>
        <v>1992.9583333333333</v>
      </c>
      <c r="F171">
        <f t="shared" si="8"/>
        <v>-0.56699999999999995</v>
      </c>
      <c r="W171" s="27"/>
    </row>
    <row r="172" spans="1:23">
      <c r="A172">
        <v>1993</v>
      </c>
      <c r="B172">
        <v>1</v>
      </c>
      <c r="C172">
        <v>-0.376</v>
      </c>
      <c r="E172">
        <f t="shared" si="7"/>
        <v>1993.0416666666665</v>
      </c>
      <c r="F172">
        <f t="shared" si="8"/>
        <v>-0.67679999999999996</v>
      </c>
      <c r="W172" s="27"/>
    </row>
    <row r="173" spans="1:23">
      <c r="A173">
        <v>1993</v>
      </c>
      <c r="B173">
        <v>2</v>
      </c>
      <c r="C173">
        <v>-0.309</v>
      </c>
      <c r="E173">
        <f t="shared" si="7"/>
        <v>1993.125</v>
      </c>
      <c r="F173">
        <f t="shared" si="8"/>
        <v>-0.55620000000000003</v>
      </c>
      <c r="W173" s="27"/>
    </row>
    <row r="174" spans="1:23">
      <c r="A174">
        <v>1993</v>
      </c>
      <c r="B174">
        <v>3</v>
      </c>
      <c r="C174">
        <v>-0.434</v>
      </c>
      <c r="E174">
        <f t="shared" si="7"/>
        <v>1993.2083333333333</v>
      </c>
      <c r="F174">
        <f t="shared" si="8"/>
        <v>-0.78120000000000001</v>
      </c>
      <c r="W174" s="27"/>
    </row>
    <row r="175" spans="1:23">
      <c r="A175">
        <v>1993</v>
      </c>
      <c r="B175">
        <v>4</v>
      </c>
      <c r="C175">
        <v>-0.308</v>
      </c>
      <c r="E175">
        <f t="shared" si="7"/>
        <v>1993.2916666666665</v>
      </c>
      <c r="F175">
        <f t="shared" si="8"/>
        <v>-0.5544</v>
      </c>
      <c r="W175" s="27"/>
    </row>
    <row r="176" spans="1:23">
      <c r="A176">
        <v>1993</v>
      </c>
      <c r="B176">
        <v>5</v>
      </c>
      <c r="C176">
        <v>-0.188</v>
      </c>
      <c r="E176">
        <f t="shared" si="7"/>
        <v>1993.375</v>
      </c>
      <c r="F176">
        <f t="shared" si="8"/>
        <v>-0.33839999999999998</v>
      </c>
      <c r="W176" s="27"/>
    </row>
    <row r="177" spans="1:23">
      <c r="A177">
        <v>1993</v>
      </c>
      <c r="B177">
        <v>6</v>
      </c>
      <c r="C177">
        <v>-0.10100000000000001</v>
      </c>
      <c r="E177">
        <f t="shared" si="7"/>
        <v>1993.4583333333333</v>
      </c>
      <c r="F177">
        <f t="shared" si="8"/>
        <v>-0.18180000000000002</v>
      </c>
      <c r="W177" s="27"/>
    </row>
    <row r="178" spans="1:23">
      <c r="A178">
        <v>1993</v>
      </c>
      <c r="B178">
        <v>7</v>
      </c>
      <c r="C178">
        <v>-0.115</v>
      </c>
      <c r="E178">
        <f t="shared" si="7"/>
        <v>1993.5416666666665</v>
      </c>
      <c r="F178">
        <f t="shared" si="8"/>
        <v>-0.20700000000000002</v>
      </c>
      <c r="W178" s="27"/>
    </row>
    <row r="179" spans="1:23">
      <c r="A179">
        <v>1993</v>
      </c>
      <c r="B179">
        <v>8</v>
      </c>
      <c r="C179">
        <v>-0.22700000000000001</v>
      </c>
      <c r="E179">
        <f t="shared" si="7"/>
        <v>1993.625</v>
      </c>
      <c r="F179">
        <f t="shared" si="8"/>
        <v>-0.40860000000000002</v>
      </c>
      <c r="W179" s="27"/>
    </row>
    <row r="180" spans="1:23">
      <c r="A180">
        <v>1993</v>
      </c>
      <c r="B180">
        <v>9</v>
      </c>
      <c r="C180">
        <v>-0.35399999999999998</v>
      </c>
      <c r="E180">
        <f t="shared" si="7"/>
        <v>1993.7083333333333</v>
      </c>
      <c r="F180">
        <f t="shared" si="8"/>
        <v>-0.63719999999999999</v>
      </c>
      <c r="W180" s="27"/>
    </row>
    <row r="181" spans="1:23">
      <c r="A181">
        <v>1993</v>
      </c>
      <c r="B181">
        <v>10</v>
      </c>
      <c r="C181">
        <v>-0.161</v>
      </c>
      <c r="E181">
        <f t="shared" si="7"/>
        <v>1993.7916666666665</v>
      </c>
      <c r="F181">
        <f t="shared" si="8"/>
        <v>-0.2898</v>
      </c>
      <c r="W181" s="27"/>
    </row>
    <row r="182" spans="1:23">
      <c r="A182">
        <v>1993</v>
      </c>
      <c r="B182">
        <v>11</v>
      </c>
      <c r="C182">
        <v>-0.16500000000000001</v>
      </c>
      <c r="E182">
        <f t="shared" si="7"/>
        <v>1993.875</v>
      </c>
      <c r="F182">
        <f t="shared" si="8"/>
        <v>-0.29700000000000004</v>
      </c>
      <c r="W182" s="27"/>
    </row>
    <row r="183" spans="1:23">
      <c r="A183">
        <v>1993</v>
      </c>
      <c r="B183">
        <v>12</v>
      </c>
      <c r="C183">
        <v>1E-3</v>
      </c>
      <c r="E183">
        <f t="shared" si="7"/>
        <v>1993.9583333333333</v>
      </c>
      <c r="F183">
        <f t="shared" si="8"/>
        <v>1.8000000000000002E-3</v>
      </c>
      <c r="W183" s="27"/>
    </row>
    <row r="184" spans="1:23">
      <c r="A184">
        <v>1994</v>
      </c>
      <c r="B184">
        <v>1</v>
      </c>
      <c r="C184">
        <v>-8.5999999999999993E-2</v>
      </c>
      <c r="E184">
        <f t="shared" si="7"/>
        <v>1994.0416666666665</v>
      </c>
      <c r="F184">
        <f t="shared" si="8"/>
        <v>-0.15479999999999999</v>
      </c>
      <c r="W184" s="27"/>
    </row>
    <row r="185" spans="1:23">
      <c r="A185">
        <v>1994</v>
      </c>
      <c r="B185">
        <v>2</v>
      </c>
      <c r="C185">
        <v>-0.19600000000000001</v>
      </c>
      <c r="E185">
        <f t="shared" si="7"/>
        <v>1994.125</v>
      </c>
      <c r="F185">
        <f t="shared" si="8"/>
        <v>-0.3528</v>
      </c>
      <c r="W185" s="27"/>
    </row>
    <row r="186" spans="1:23">
      <c r="A186">
        <v>1994</v>
      </c>
      <c r="B186">
        <v>3</v>
      </c>
      <c r="C186">
        <v>-0.19800000000000001</v>
      </c>
      <c r="E186">
        <f t="shared" si="7"/>
        <v>1994.2083333333333</v>
      </c>
      <c r="F186">
        <f t="shared" si="8"/>
        <v>-0.35639999999999999</v>
      </c>
      <c r="W186" s="27"/>
    </row>
    <row r="187" spans="1:23">
      <c r="A187">
        <v>1994</v>
      </c>
      <c r="B187">
        <v>4</v>
      </c>
      <c r="C187">
        <v>-0.161</v>
      </c>
      <c r="E187">
        <f t="shared" si="7"/>
        <v>1994.2916666666665</v>
      </c>
      <c r="F187">
        <f t="shared" si="8"/>
        <v>-0.2898</v>
      </c>
      <c r="W187" s="27"/>
    </row>
    <row r="188" spans="1:23">
      <c r="A188">
        <v>1994</v>
      </c>
      <c r="B188">
        <v>5</v>
      </c>
      <c r="C188">
        <v>-0.09</v>
      </c>
      <c r="E188">
        <f t="shared" si="7"/>
        <v>1994.375</v>
      </c>
      <c r="F188">
        <f t="shared" si="8"/>
        <v>-0.16199999999999998</v>
      </c>
      <c r="W188" s="27"/>
    </row>
    <row r="189" spans="1:23">
      <c r="A189">
        <v>1994</v>
      </c>
      <c r="B189">
        <v>6</v>
      </c>
      <c r="C189">
        <v>0</v>
      </c>
      <c r="E189">
        <f t="shared" si="7"/>
        <v>1994.4583333333333</v>
      </c>
      <c r="F189">
        <f t="shared" si="8"/>
        <v>0</v>
      </c>
      <c r="W189" s="27"/>
    </row>
    <row r="190" spans="1:23">
      <c r="A190">
        <v>1994</v>
      </c>
      <c r="B190">
        <v>7</v>
      </c>
      <c r="C190">
        <v>-2.4E-2</v>
      </c>
      <c r="E190">
        <f t="shared" si="7"/>
        <v>1994.5416666666665</v>
      </c>
      <c r="F190">
        <f t="shared" si="8"/>
        <v>-4.3200000000000002E-2</v>
      </c>
      <c r="W190" s="27"/>
    </row>
    <row r="191" spans="1:23">
      <c r="A191">
        <v>1994</v>
      </c>
      <c r="B191">
        <v>8</v>
      </c>
      <c r="C191">
        <v>-0.08</v>
      </c>
      <c r="E191">
        <f t="shared" si="7"/>
        <v>1994.625</v>
      </c>
      <c r="F191">
        <f t="shared" si="8"/>
        <v>-0.14399999999999999</v>
      </c>
      <c r="W191" s="27"/>
    </row>
    <row r="192" spans="1:23">
      <c r="A192">
        <v>1994</v>
      </c>
      <c r="B192">
        <v>9</v>
      </c>
      <c r="C192">
        <v>-6.3E-2</v>
      </c>
      <c r="E192">
        <f t="shared" si="7"/>
        <v>1994.7083333333333</v>
      </c>
      <c r="F192">
        <f t="shared" si="8"/>
        <v>-0.11339999999999999</v>
      </c>
      <c r="W192" s="27"/>
    </row>
    <row r="193" spans="1:23">
      <c r="A193">
        <v>1994</v>
      </c>
      <c r="B193">
        <v>10</v>
      </c>
      <c r="C193">
        <v>-0.245</v>
      </c>
      <c r="E193">
        <f t="shared" si="7"/>
        <v>1994.7916666666665</v>
      </c>
      <c r="F193">
        <f t="shared" si="8"/>
        <v>-0.441</v>
      </c>
      <c r="W193" s="27"/>
    </row>
    <row r="194" spans="1:23">
      <c r="A194">
        <v>1994</v>
      </c>
      <c r="B194">
        <v>11</v>
      </c>
      <c r="C194">
        <v>-4.2000000000000003E-2</v>
      </c>
      <c r="E194">
        <f t="shared" si="7"/>
        <v>1994.875</v>
      </c>
      <c r="F194">
        <f t="shared" si="8"/>
        <v>-7.5600000000000001E-2</v>
      </c>
      <c r="W194" s="27"/>
    </row>
    <row r="195" spans="1:23">
      <c r="A195">
        <v>1994</v>
      </c>
      <c r="B195">
        <v>12</v>
      </c>
      <c r="C195">
        <v>7.0000000000000001E-3</v>
      </c>
      <c r="E195">
        <f t="shared" si="7"/>
        <v>1994.9583333333333</v>
      </c>
      <c r="F195">
        <f t="shared" si="8"/>
        <v>1.26E-2</v>
      </c>
      <c r="W195" s="27"/>
    </row>
    <row r="196" spans="1:23">
      <c r="A196">
        <v>1995</v>
      </c>
      <c r="B196">
        <v>1</v>
      </c>
      <c r="C196">
        <v>4.2000000000000003E-2</v>
      </c>
      <c r="E196">
        <f t="shared" ref="E196:E259" si="9">A196+B196/12-1/24</f>
        <v>1995.0416666666665</v>
      </c>
      <c r="F196">
        <f t="shared" ref="F196:F259" si="10">C196*9/5</f>
        <v>7.5600000000000001E-2</v>
      </c>
      <c r="W196" s="27"/>
    </row>
    <row r="197" spans="1:23">
      <c r="A197">
        <v>1995</v>
      </c>
      <c r="B197">
        <v>2</v>
      </c>
      <c r="C197">
        <v>-2.3E-2</v>
      </c>
      <c r="E197">
        <f t="shared" si="9"/>
        <v>1995.125</v>
      </c>
      <c r="F197">
        <f t="shared" si="10"/>
        <v>-4.1399999999999999E-2</v>
      </c>
      <c r="W197" s="27"/>
    </row>
    <row r="198" spans="1:23">
      <c r="A198">
        <v>1995</v>
      </c>
      <c r="B198">
        <v>3</v>
      </c>
      <c r="C198">
        <v>-0.13100000000000001</v>
      </c>
      <c r="E198">
        <f t="shared" si="9"/>
        <v>1995.2083333333333</v>
      </c>
      <c r="F198">
        <f t="shared" si="10"/>
        <v>-0.23580000000000001</v>
      </c>
      <c r="W198" s="27"/>
    </row>
    <row r="199" spans="1:23">
      <c r="A199">
        <v>1995</v>
      </c>
      <c r="B199">
        <v>4</v>
      </c>
      <c r="C199">
        <v>0.14099999999999999</v>
      </c>
      <c r="E199">
        <f t="shared" si="9"/>
        <v>1995.2916666666665</v>
      </c>
      <c r="F199">
        <f t="shared" si="10"/>
        <v>0.25379999999999997</v>
      </c>
      <c r="W199" s="27"/>
    </row>
    <row r="200" spans="1:23">
      <c r="A200">
        <v>1995</v>
      </c>
      <c r="B200">
        <v>5</v>
      </c>
      <c r="C200">
        <v>3.9E-2</v>
      </c>
      <c r="E200">
        <f t="shared" si="9"/>
        <v>1995.375</v>
      </c>
      <c r="F200">
        <f t="shared" si="10"/>
        <v>7.0199999999999999E-2</v>
      </c>
      <c r="W200" s="27"/>
    </row>
    <row r="201" spans="1:23">
      <c r="A201">
        <v>1995</v>
      </c>
      <c r="B201">
        <v>6</v>
      </c>
      <c r="C201">
        <v>8.8999999999999996E-2</v>
      </c>
      <c r="E201">
        <f t="shared" si="9"/>
        <v>1995.4583333333333</v>
      </c>
      <c r="F201">
        <f t="shared" si="10"/>
        <v>0.16019999999999998</v>
      </c>
      <c r="W201" s="27"/>
    </row>
    <row r="202" spans="1:23">
      <c r="A202">
        <v>1995</v>
      </c>
      <c r="B202">
        <v>7</v>
      </c>
      <c r="C202">
        <v>-1.4999999999999999E-2</v>
      </c>
      <c r="E202">
        <f t="shared" si="9"/>
        <v>1995.5416666666665</v>
      </c>
      <c r="F202">
        <f t="shared" si="10"/>
        <v>-2.7000000000000003E-2</v>
      </c>
      <c r="W202" s="27"/>
    </row>
    <row r="203" spans="1:23">
      <c r="A203">
        <v>1995</v>
      </c>
      <c r="B203">
        <v>8</v>
      </c>
      <c r="C203">
        <v>0.189</v>
      </c>
      <c r="E203">
        <f t="shared" si="9"/>
        <v>1995.625</v>
      </c>
      <c r="F203">
        <f t="shared" si="10"/>
        <v>0.3402</v>
      </c>
      <c r="W203" s="27"/>
    </row>
    <row r="204" spans="1:23">
      <c r="A204">
        <v>1995</v>
      </c>
      <c r="B204">
        <v>9</v>
      </c>
      <c r="C204">
        <v>0.17699999999999999</v>
      </c>
      <c r="E204">
        <f t="shared" si="9"/>
        <v>1995.7083333333333</v>
      </c>
      <c r="F204">
        <f t="shared" si="10"/>
        <v>0.31859999999999999</v>
      </c>
      <c r="W204" s="27"/>
    </row>
    <row r="205" spans="1:23">
      <c r="A205">
        <v>1995</v>
      </c>
      <c r="B205">
        <v>10</v>
      </c>
      <c r="C205">
        <v>0.05</v>
      </c>
      <c r="E205">
        <f t="shared" si="9"/>
        <v>1995.7916666666665</v>
      </c>
      <c r="F205">
        <f t="shared" si="10"/>
        <v>0.09</v>
      </c>
      <c r="W205" s="27"/>
    </row>
    <row r="206" spans="1:23">
      <c r="A206">
        <v>1995</v>
      </c>
      <c r="B206">
        <v>11</v>
      </c>
      <c r="C206">
        <v>6.5000000000000002E-2</v>
      </c>
      <c r="E206">
        <f t="shared" si="9"/>
        <v>1995.875</v>
      </c>
      <c r="F206">
        <f t="shared" si="10"/>
        <v>0.11699999999999999</v>
      </c>
      <c r="W206" s="27"/>
    </row>
    <row r="207" spans="1:23">
      <c r="A207">
        <v>1995</v>
      </c>
      <c r="B207">
        <v>12</v>
      </c>
      <c r="C207">
        <v>-0.17799999999999999</v>
      </c>
      <c r="E207">
        <f t="shared" si="9"/>
        <v>1995.9583333333333</v>
      </c>
      <c r="F207">
        <f t="shared" si="10"/>
        <v>-0.32039999999999996</v>
      </c>
      <c r="W207" s="27"/>
    </row>
    <row r="208" spans="1:23">
      <c r="A208">
        <v>1996</v>
      </c>
      <c r="B208">
        <v>1</v>
      </c>
      <c r="C208">
        <v>-0.161</v>
      </c>
      <c r="E208">
        <f t="shared" si="9"/>
        <v>1996.0416666666665</v>
      </c>
      <c r="F208">
        <f t="shared" si="10"/>
        <v>-0.2898</v>
      </c>
      <c r="W208" s="27"/>
    </row>
    <row r="209" spans="1:23">
      <c r="A209">
        <v>1996</v>
      </c>
      <c r="B209">
        <v>2</v>
      </c>
      <c r="C209">
        <v>-5.2999999999999999E-2</v>
      </c>
      <c r="E209">
        <f t="shared" si="9"/>
        <v>1996.125</v>
      </c>
      <c r="F209">
        <f t="shared" si="10"/>
        <v>-9.5399999999999999E-2</v>
      </c>
      <c r="W209" s="27"/>
    </row>
    <row r="210" spans="1:23">
      <c r="A210">
        <v>1996</v>
      </c>
      <c r="B210">
        <v>3</v>
      </c>
      <c r="C210">
        <v>-3.1E-2</v>
      </c>
      <c r="E210">
        <f t="shared" si="9"/>
        <v>1996.2083333333333</v>
      </c>
      <c r="F210">
        <f t="shared" si="10"/>
        <v>-5.5800000000000002E-2</v>
      </c>
      <c r="W210" s="27"/>
    </row>
    <row r="211" spans="1:23">
      <c r="A211">
        <v>1996</v>
      </c>
      <c r="B211">
        <v>4</v>
      </c>
      <c r="C211">
        <v>-0.14199999999999999</v>
      </c>
      <c r="E211">
        <f t="shared" si="9"/>
        <v>1996.2916666666665</v>
      </c>
      <c r="F211">
        <f t="shared" si="10"/>
        <v>-0.25559999999999994</v>
      </c>
      <c r="W211" s="27"/>
    </row>
    <row r="212" spans="1:23">
      <c r="A212">
        <v>1996</v>
      </c>
      <c r="B212">
        <v>5</v>
      </c>
      <c r="C212">
        <v>-9.4E-2</v>
      </c>
      <c r="E212">
        <f t="shared" si="9"/>
        <v>1996.375</v>
      </c>
      <c r="F212">
        <f t="shared" si="10"/>
        <v>-0.16919999999999999</v>
      </c>
      <c r="W212" s="27"/>
    </row>
    <row r="213" spans="1:23">
      <c r="A213">
        <v>1996</v>
      </c>
      <c r="B213">
        <v>6</v>
      </c>
      <c r="C213">
        <v>-0.11600000000000001</v>
      </c>
      <c r="E213">
        <f t="shared" si="9"/>
        <v>1996.4583333333333</v>
      </c>
      <c r="F213">
        <f t="shared" si="10"/>
        <v>-0.20880000000000001</v>
      </c>
      <c r="W213" s="27"/>
    </row>
    <row r="214" spans="1:23">
      <c r="A214">
        <v>1996</v>
      </c>
      <c r="B214">
        <v>7</v>
      </c>
      <c r="C214">
        <v>-2.9000000000000001E-2</v>
      </c>
      <c r="E214">
        <f t="shared" si="9"/>
        <v>1996.5416666666665</v>
      </c>
      <c r="F214">
        <f t="shared" si="10"/>
        <v>-5.2200000000000003E-2</v>
      </c>
      <c r="W214" s="27"/>
    </row>
    <row r="215" spans="1:23">
      <c r="A215">
        <v>1996</v>
      </c>
      <c r="B215">
        <v>8</v>
      </c>
      <c r="C215">
        <v>-5.6000000000000001E-2</v>
      </c>
      <c r="E215">
        <f t="shared" si="9"/>
        <v>1996.625</v>
      </c>
      <c r="F215">
        <f t="shared" si="10"/>
        <v>-0.1008</v>
      </c>
      <c r="W215" s="27"/>
    </row>
    <row r="216" spans="1:23">
      <c r="A216">
        <v>1996</v>
      </c>
      <c r="B216">
        <v>9</v>
      </c>
      <c r="C216">
        <v>0.05</v>
      </c>
      <c r="E216">
        <f t="shared" si="9"/>
        <v>1996.7083333333333</v>
      </c>
      <c r="F216">
        <f t="shared" si="10"/>
        <v>0.09</v>
      </c>
      <c r="W216" s="27"/>
    </row>
    <row r="217" spans="1:23">
      <c r="A217">
        <v>1996</v>
      </c>
      <c r="B217">
        <v>10</v>
      </c>
      <c r="C217">
        <v>6.0000000000000001E-3</v>
      </c>
      <c r="E217">
        <f t="shared" si="9"/>
        <v>1996.7916666666665</v>
      </c>
      <c r="F217">
        <f t="shared" si="10"/>
        <v>1.0800000000000001E-2</v>
      </c>
      <c r="W217" s="27"/>
    </row>
    <row r="218" spans="1:23">
      <c r="A218">
        <v>1996</v>
      </c>
      <c r="B218">
        <v>11</v>
      </c>
      <c r="C218">
        <v>-8.9999999999999993E-3</v>
      </c>
      <c r="E218">
        <f t="shared" si="9"/>
        <v>1996.875</v>
      </c>
      <c r="F218">
        <f t="shared" si="10"/>
        <v>-1.6199999999999999E-2</v>
      </c>
      <c r="W218" s="27"/>
    </row>
    <row r="219" spans="1:23">
      <c r="A219">
        <v>1996</v>
      </c>
      <c r="B219">
        <v>12</v>
      </c>
      <c r="C219">
        <v>-7.4999999999999997E-2</v>
      </c>
      <c r="E219">
        <f t="shared" si="9"/>
        <v>1996.9583333333333</v>
      </c>
      <c r="F219">
        <f t="shared" si="10"/>
        <v>-0.13499999999999998</v>
      </c>
      <c r="W219" s="27"/>
    </row>
    <row r="220" spans="1:23">
      <c r="A220">
        <v>1997</v>
      </c>
      <c r="B220">
        <v>1</v>
      </c>
      <c r="C220">
        <v>-0.193</v>
      </c>
      <c r="E220">
        <f t="shared" si="9"/>
        <v>1997.0416666666665</v>
      </c>
      <c r="F220">
        <f t="shared" si="10"/>
        <v>-0.34740000000000004</v>
      </c>
      <c r="W220" s="27"/>
    </row>
    <row r="221" spans="1:23">
      <c r="A221">
        <v>1997</v>
      </c>
      <c r="B221">
        <v>2</v>
      </c>
      <c r="C221">
        <v>-0.111</v>
      </c>
      <c r="E221">
        <f t="shared" si="9"/>
        <v>1997.125</v>
      </c>
      <c r="F221">
        <f t="shared" si="10"/>
        <v>-0.19980000000000001</v>
      </c>
      <c r="W221" s="27"/>
    </row>
    <row r="222" spans="1:23">
      <c r="A222">
        <v>1997</v>
      </c>
      <c r="B222">
        <v>3</v>
      </c>
      <c r="C222">
        <v>-0.14799999999999999</v>
      </c>
      <c r="E222">
        <f t="shared" si="9"/>
        <v>1997.2083333333333</v>
      </c>
      <c r="F222">
        <f t="shared" si="10"/>
        <v>-0.26639999999999997</v>
      </c>
      <c r="W222" s="27"/>
    </row>
    <row r="223" spans="1:23">
      <c r="A223">
        <v>1997</v>
      </c>
      <c r="B223">
        <v>4</v>
      </c>
      <c r="C223">
        <v>-0.26400000000000001</v>
      </c>
      <c r="E223">
        <f t="shared" si="9"/>
        <v>1997.2916666666665</v>
      </c>
      <c r="F223">
        <f t="shared" si="10"/>
        <v>-0.47520000000000007</v>
      </c>
      <c r="W223" s="27"/>
    </row>
    <row r="224" spans="1:23">
      <c r="A224">
        <v>1997</v>
      </c>
      <c r="B224">
        <v>5</v>
      </c>
      <c r="C224">
        <v>-6.8000000000000005E-2</v>
      </c>
      <c r="E224">
        <f t="shared" si="9"/>
        <v>1997.375</v>
      </c>
      <c r="F224">
        <f t="shared" si="10"/>
        <v>-0.12240000000000002</v>
      </c>
      <c r="W224" s="27"/>
    </row>
    <row r="225" spans="1:23">
      <c r="A225">
        <v>1997</v>
      </c>
      <c r="B225">
        <v>6</v>
      </c>
      <c r="C225">
        <v>-3.3000000000000002E-2</v>
      </c>
      <c r="E225">
        <f t="shared" si="9"/>
        <v>1997.4583333333333</v>
      </c>
      <c r="F225">
        <f t="shared" si="10"/>
        <v>-5.9400000000000008E-2</v>
      </c>
      <c r="W225" s="27"/>
    </row>
    <row r="226" spans="1:23">
      <c r="A226">
        <v>1997</v>
      </c>
      <c r="B226">
        <v>7</v>
      </c>
      <c r="C226">
        <v>4.8000000000000001E-2</v>
      </c>
      <c r="E226">
        <f t="shared" si="9"/>
        <v>1997.5416666666665</v>
      </c>
      <c r="F226">
        <f t="shared" si="10"/>
        <v>8.6400000000000005E-2</v>
      </c>
      <c r="W226" s="27"/>
    </row>
    <row r="227" spans="1:23">
      <c r="A227">
        <v>1997</v>
      </c>
      <c r="B227">
        <v>8</v>
      </c>
      <c r="C227">
        <v>4.9000000000000002E-2</v>
      </c>
      <c r="E227">
        <f t="shared" si="9"/>
        <v>1997.625</v>
      </c>
      <c r="F227">
        <f t="shared" si="10"/>
        <v>8.8200000000000001E-2</v>
      </c>
      <c r="W227" s="27"/>
    </row>
    <row r="228" spans="1:23">
      <c r="A228">
        <v>1997</v>
      </c>
      <c r="B228">
        <v>9</v>
      </c>
      <c r="C228">
        <v>5.6000000000000001E-2</v>
      </c>
      <c r="E228">
        <f t="shared" si="9"/>
        <v>1997.7083333333333</v>
      </c>
      <c r="F228">
        <f t="shared" si="10"/>
        <v>0.1008</v>
      </c>
      <c r="W228" s="27"/>
    </row>
    <row r="229" spans="1:23">
      <c r="A229">
        <v>1997</v>
      </c>
      <c r="B229">
        <v>10</v>
      </c>
      <c r="C229">
        <v>8.1000000000000003E-2</v>
      </c>
      <c r="E229">
        <f t="shared" si="9"/>
        <v>1997.7916666666665</v>
      </c>
      <c r="F229">
        <f t="shared" si="10"/>
        <v>0.14579999999999999</v>
      </c>
      <c r="W229" s="27"/>
    </row>
    <row r="230" spans="1:23">
      <c r="A230">
        <v>1997</v>
      </c>
      <c r="B230">
        <v>11</v>
      </c>
      <c r="C230">
        <v>0.06</v>
      </c>
      <c r="E230">
        <f t="shared" si="9"/>
        <v>1997.875</v>
      </c>
      <c r="F230">
        <f t="shared" si="10"/>
        <v>0.10800000000000001</v>
      </c>
      <c r="W230" s="27"/>
    </row>
    <row r="231" spans="1:23">
      <c r="A231">
        <v>1997</v>
      </c>
      <c r="B231">
        <v>12</v>
      </c>
      <c r="C231">
        <v>0.21</v>
      </c>
      <c r="E231">
        <f t="shared" si="9"/>
        <v>1997.9583333333333</v>
      </c>
      <c r="F231">
        <f t="shared" si="10"/>
        <v>0.378</v>
      </c>
      <c r="W231" s="27"/>
    </row>
    <row r="232" spans="1:23">
      <c r="A232">
        <v>1998</v>
      </c>
      <c r="B232">
        <v>1</v>
      </c>
      <c r="C232">
        <v>0.44400000000000001</v>
      </c>
      <c r="E232">
        <f t="shared" si="9"/>
        <v>1998.0416666666665</v>
      </c>
      <c r="F232">
        <f t="shared" si="10"/>
        <v>0.79920000000000002</v>
      </c>
      <c r="W232" s="27"/>
    </row>
    <row r="233" spans="1:23">
      <c r="A233">
        <v>1998</v>
      </c>
      <c r="B233">
        <v>2</v>
      </c>
      <c r="C233">
        <v>0.54900000000000004</v>
      </c>
      <c r="E233">
        <f t="shared" si="9"/>
        <v>1998.125</v>
      </c>
      <c r="F233">
        <f t="shared" si="10"/>
        <v>0.98820000000000019</v>
      </c>
      <c r="W233" s="27"/>
    </row>
    <row r="234" spans="1:23">
      <c r="A234">
        <v>1998</v>
      </c>
      <c r="B234">
        <v>3</v>
      </c>
      <c r="C234">
        <v>0.42499999999999999</v>
      </c>
      <c r="E234">
        <f t="shared" si="9"/>
        <v>1998.2083333333333</v>
      </c>
      <c r="F234">
        <f t="shared" si="10"/>
        <v>0.7649999999999999</v>
      </c>
      <c r="W234" s="27"/>
    </row>
    <row r="235" spans="1:23">
      <c r="A235">
        <v>1998</v>
      </c>
      <c r="B235">
        <v>4</v>
      </c>
      <c r="C235">
        <v>0.71</v>
      </c>
      <c r="E235">
        <f t="shared" si="9"/>
        <v>1998.2916666666665</v>
      </c>
      <c r="F235">
        <f t="shared" si="10"/>
        <v>1.278</v>
      </c>
      <c r="W235" s="27"/>
    </row>
    <row r="236" spans="1:23">
      <c r="A236">
        <v>1998</v>
      </c>
      <c r="B236">
        <v>5</v>
      </c>
      <c r="C236">
        <v>0.55100000000000005</v>
      </c>
      <c r="E236">
        <f t="shared" si="9"/>
        <v>1998.375</v>
      </c>
      <c r="F236">
        <f t="shared" si="10"/>
        <v>0.99180000000000013</v>
      </c>
      <c r="W236" s="27"/>
    </row>
    <row r="237" spans="1:23">
      <c r="A237">
        <v>1998</v>
      </c>
      <c r="B237">
        <v>6</v>
      </c>
      <c r="C237">
        <v>0.47399999999999998</v>
      </c>
      <c r="E237">
        <f t="shared" si="9"/>
        <v>1998.4583333333333</v>
      </c>
      <c r="F237">
        <f t="shared" si="10"/>
        <v>0.85319999999999996</v>
      </c>
      <c r="W237" s="27"/>
    </row>
    <row r="238" spans="1:23">
      <c r="A238">
        <v>1998</v>
      </c>
      <c r="B238">
        <v>7</v>
      </c>
      <c r="C238">
        <v>0.47299999999999998</v>
      </c>
      <c r="E238">
        <f t="shared" si="9"/>
        <v>1998.5416666666665</v>
      </c>
      <c r="F238">
        <f t="shared" si="10"/>
        <v>0.85139999999999993</v>
      </c>
      <c r="W238" s="27"/>
    </row>
    <row r="239" spans="1:23">
      <c r="A239">
        <v>1998</v>
      </c>
      <c r="B239">
        <v>8</v>
      </c>
      <c r="C239">
        <v>0.45200000000000001</v>
      </c>
      <c r="E239">
        <f t="shared" si="9"/>
        <v>1998.625</v>
      </c>
      <c r="F239">
        <f t="shared" si="10"/>
        <v>0.8136000000000001</v>
      </c>
      <c r="W239" s="27"/>
    </row>
    <row r="240" spans="1:23">
      <c r="A240">
        <v>1998</v>
      </c>
      <c r="B240">
        <v>9</v>
      </c>
      <c r="C240">
        <v>0.35299999999999998</v>
      </c>
      <c r="E240">
        <f t="shared" si="9"/>
        <v>1998.7083333333333</v>
      </c>
      <c r="F240">
        <f t="shared" si="10"/>
        <v>0.63539999999999996</v>
      </c>
      <c r="W240" s="27"/>
    </row>
    <row r="241" spans="1:23">
      <c r="A241">
        <v>1998</v>
      </c>
      <c r="B241">
        <v>10</v>
      </c>
      <c r="C241">
        <v>0.32</v>
      </c>
      <c r="E241">
        <f t="shared" si="9"/>
        <v>1998.7916666666665</v>
      </c>
      <c r="F241">
        <f t="shared" si="10"/>
        <v>0.57599999999999996</v>
      </c>
      <c r="W241" s="27"/>
    </row>
    <row r="242" spans="1:23">
      <c r="A242">
        <v>1998</v>
      </c>
      <c r="B242">
        <v>11</v>
      </c>
      <c r="C242">
        <v>8.7999999999999995E-2</v>
      </c>
      <c r="E242">
        <f t="shared" si="9"/>
        <v>1998.875</v>
      </c>
      <c r="F242">
        <f t="shared" si="10"/>
        <v>0.15839999999999999</v>
      </c>
      <c r="W242" s="27"/>
    </row>
    <row r="243" spans="1:23">
      <c r="A243">
        <v>1998</v>
      </c>
      <c r="B243">
        <v>12</v>
      </c>
      <c r="C243">
        <v>0.217</v>
      </c>
      <c r="E243">
        <f t="shared" si="9"/>
        <v>1998.9583333333333</v>
      </c>
      <c r="F243">
        <f t="shared" si="10"/>
        <v>0.3906</v>
      </c>
      <c r="W243" s="27"/>
    </row>
    <row r="244" spans="1:23">
      <c r="A244">
        <v>1999</v>
      </c>
      <c r="B244">
        <v>1</v>
      </c>
      <c r="C244">
        <v>4.1000000000000002E-2</v>
      </c>
      <c r="E244">
        <f t="shared" si="9"/>
        <v>1999.0416666666665</v>
      </c>
      <c r="F244">
        <f t="shared" si="10"/>
        <v>7.3800000000000004E-2</v>
      </c>
      <c r="W244" s="27"/>
    </row>
    <row r="245" spans="1:23">
      <c r="A245">
        <v>1999</v>
      </c>
      <c r="B245">
        <v>2</v>
      </c>
      <c r="C245">
        <v>0.161</v>
      </c>
      <c r="E245">
        <f t="shared" si="9"/>
        <v>1999.125</v>
      </c>
      <c r="F245">
        <f t="shared" si="10"/>
        <v>0.2898</v>
      </c>
      <c r="W245" s="27"/>
    </row>
    <row r="246" spans="1:23">
      <c r="A246">
        <v>1999</v>
      </c>
      <c r="B246">
        <v>3</v>
      </c>
      <c r="C246">
        <v>-0.107</v>
      </c>
      <c r="E246">
        <f t="shared" si="9"/>
        <v>1999.2083333333333</v>
      </c>
      <c r="F246">
        <f t="shared" si="10"/>
        <v>-0.19259999999999999</v>
      </c>
      <c r="W246" s="27"/>
    </row>
    <row r="247" spans="1:23">
      <c r="A247">
        <v>1999</v>
      </c>
      <c r="B247">
        <v>4</v>
      </c>
      <c r="C247">
        <v>1.4999999999999999E-2</v>
      </c>
      <c r="E247">
        <f t="shared" si="9"/>
        <v>1999.2916666666665</v>
      </c>
      <c r="F247">
        <f t="shared" si="10"/>
        <v>2.7000000000000003E-2</v>
      </c>
      <c r="W247" s="27"/>
    </row>
    <row r="248" spans="1:23">
      <c r="A248">
        <v>1999</v>
      </c>
      <c r="B248">
        <v>5</v>
      </c>
      <c r="C248">
        <v>-1.4E-2</v>
      </c>
      <c r="E248">
        <f t="shared" si="9"/>
        <v>1999.375</v>
      </c>
      <c r="F248">
        <f t="shared" si="10"/>
        <v>-2.52E-2</v>
      </c>
      <c r="W248" s="27"/>
    </row>
    <row r="249" spans="1:23">
      <c r="A249">
        <v>1999</v>
      </c>
      <c r="B249">
        <v>6</v>
      </c>
      <c r="C249">
        <v>-0.16200000000000001</v>
      </c>
      <c r="E249">
        <f t="shared" si="9"/>
        <v>1999.4583333333333</v>
      </c>
      <c r="F249">
        <f t="shared" si="10"/>
        <v>-0.29159999999999997</v>
      </c>
      <c r="W249" s="27"/>
    </row>
    <row r="250" spans="1:23">
      <c r="A250">
        <v>1999</v>
      </c>
      <c r="B250">
        <v>7</v>
      </c>
      <c r="C250">
        <v>-2.5999999999999999E-2</v>
      </c>
      <c r="E250">
        <f t="shared" si="9"/>
        <v>1999.5416666666665</v>
      </c>
      <c r="F250">
        <f t="shared" si="10"/>
        <v>-4.6799999999999994E-2</v>
      </c>
      <c r="W250" s="27"/>
    </row>
    <row r="251" spans="1:23">
      <c r="A251">
        <v>1999</v>
      </c>
      <c r="B251">
        <v>8</v>
      </c>
      <c r="C251">
        <v>-7.8E-2</v>
      </c>
      <c r="E251">
        <f t="shared" si="9"/>
        <v>1999.625</v>
      </c>
      <c r="F251">
        <f t="shared" si="10"/>
        <v>-0.1404</v>
      </c>
      <c r="W251" s="27"/>
    </row>
    <row r="252" spans="1:23">
      <c r="A252">
        <v>1999</v>
      </c>
      <c r="B252">
        <v>9</v>
      </c>
      <c r="C252">
        <v>1.2999999999999999E-2</v>
      </c>
      <c r="E252">
        <f t="shared" si="9"/>
        <v>1999.7083333333333</v>
      </c>
      <c r="F252">
        <f t="shared" si="10"/>
        <v>2.3399999999999997E-2</v>
      </c>
      <c r="W252" s="27"/>
    </row>
    <row r="253" spans="1:23">
      <c r="A253">
        <v>1999</v>
      </c>
      <c r="B253">
        <v>10</v>
      </c>
      <c r="C253">
        <v>-4.2000000000000003E-2</v>
      </c>
      <c r="E253">
        <f t="shared" si="9"/>
        <v>1999.7916666666665</v>
      </c>
      <c r="F253">
        <f t="shared" si="10"/>
        <v>-7.5600000000000001E-2</v>
      </c>
      <c r="W253" s="27"/>
    </row>
    <row r="254" spans="1:23">
      <c r="A254">
        <v>1999</v>
      </c>
      <c r="B254">
        <v>11</v>
      </c>
      <c r="C254">
        <v>-8.5999999999999993E-2</v>
      </c>
      <c r="E254">
        <f t="shared" si="9"/>
        <v>1999.875</v>
      </c>
      <c r="F254">
        <f t="shared" si="10"/>
        <v>-0.15479999999999999</v>
      </c>
      <c r="W254" s="27"/>
    </row>
    <row r="255" spans="1:23">
      <c r="A255">
        <v>1999</v>
      </c>
      <c r="B255">
        <v>12</v>
      </c>
      <c r="C255">
        <v>-1.6E-2</v>
      </c>
      <c r="E255">
        <f t="shared" si="9"/>
        <v>1999.9583333333333</v>
      </c>
      <c r="F255">
        <f t="shared" si="10"/>
        <v>-2.8800000000000003E-2</v>
      </c>
      <c r="W255" s="27"/>
    </row>
    <row r="256" spans="1:23">
      <c r="A256">
        <v>2000</v>
      </c>
      <c r="B256">
        <v>1</v>
      </c>
      <c r="C256">
        <v>-0.23200000000000001</v>
      </c>
      <c r="E256">
        <f t="shared" si="9"/>
        <v>2000.0416666666665</v>
      </c>
      <c r="F256">
        <f t="shared" si="10"/>
        <v>-0.41760000000000003</v>
      </c>
      <c r="W256" s="27"/>
    </row>
    <row r="257" spans="1:23">
      <c r="A257">
        <v>2000</v>
      </c>
      <c r="B257">
        <v>2</v>
      </c>
      <c r="C257">
        <v>-3.2000000000000001E-2</v>
      </c>
      <c r="E257">
        <f t="shared" si="9"/>
        <v>2000.125</v>
      </c>
      <c r="F257">
        <f t="shared" si="10"/>
        <v>-5.7600000000000005E-2</v>
      </c>
      <c r="W257" s="27"/>
    </row>
    <row r="258" spans="1:23">
      <c r="A258">
        <v>2000</v>
      </c>
      <c r="B258">
        <v>3</v>
      </c>
      <c r="C258">
        <v>-4.0000000000000001E-3</v>
      </c>
      <c r="E258">
        <f t="shared" si="9"/>
        <v>2000.2083333333333</v>
      </c>
      <c r="F258">
        <f t="shared" si="10"/>
        <v>-7.2000000000000007E-3</v>
      </c>
      <c r="W258" s="27"/>
    </row>
    <row r="259" spans="1:23">
      <c r="A259">
        <v>2000</v>
      </c>
      <c r="B259">
        <v>4</v>
      </c>
      <c r="C259">
        <v>8.7999999999999995E-2</v>
      </c>
      <c r="E259">
        <f t="shared" si="9"/>
        <v>2000.2916666666665</v>
      </c>
      <c r="F259">
        <f t="shared" si="10"/>
        <v>0.15839999999999999</v>
      </c>
      <c r="W259" s="27"/>
    </row>
    <row r="260" spans="1:23">
      <c r="A260">
        <v>2000</v>
      </c>
      <c r="B260">
        <v>5</v>
      </c>
      <c r="C260">
        <v>6.2E-2</v>
      </c>
      <c r="E260">
        <f t="shared" ref="E260:E323" si="11">A260+B260/12-1/24</f>
        <v>2000.375</v>
      </c>
      <c r="F260">
        <f t="shared" ref="F260:F323" si="12">C260*9/5</f>
        <v>0.1116</v>
      </c>
      <c r="W260" s="27"/>
    </row>
    <row r="261" spans="1:23">
      <c r="A261">
        <v>2000</v>
      </c>
      <c r="B261">
        <v>6</v>
      </c>
      <c r="C261">
        <v>3.3000000000000002E-2</v>
      </c>
      <c r="E261">
        <f t="shared" si="11"/>
        <v>2000.4583333333333</v>
      </c>
      <c r="F261">
        <f t="shared" si="12"/>
        <v>5.9400000000000008E-2</v>
      </c>
      <c r="W261" s="27"/>
    </row>
    <row r="262" spans="1:23">
      <c r="A262">
        <v>2000</v>
      </c>
      <c r="B262">
        <v>7</v>
      </c>
      <c r="C262">
        <v>-5.8999999999999997E-2</v>
      </c>
      <c r="E262">
        <f t="shared" si="11"/>
        <v>2000.5416666666665</v>
      </c>
      <c r="F262">
        <f t="shared" si="12"/>
        <v>-0.10619999999999999</v>
      </c>
      <c r="W262" s="27"/>
    </row>
    <row r="263" spans="1:23">
      <c r="A263">
        <v>2000</v>
      </c>
      <c r="B263">
        <v>8</v>
      </c>
      <c r="C263">
        <v>-9.5000000000000001E-2</v>
      </c>
      <c r="E263">
        <f t="shared" si="11"/>
        <v>2000.625</v>
      </c>
      <c r="F263">
        <f t="shared" si="12"/>
        <v>-0.17099999999999999</v>
      </c>
      <c r="W263" s="27"/>
    </row>
    <row r="264" spans="1:23">
      <c r="A264">
        <v>2000</v>
      </c>
      <c r="B264">
        <v>9</v>
      </c>
      <c r="C264">
        <v>-1.4E-2</v>
      </c>
      <c r="E264">
        <f t="shared" si="11"/>
        <v>2000.7083333333333</v>
      </c>
      <c r="F264">
        <f t="shared" si="12"/>
        <v>-2.52E-2</v>
      </c>
      <c r="W264" s="27"/>
    </row>
    <row r="265" spans="1:23">
      <c r="A265">
        <v>2000</v>
      </c>
      <c r="B265">
        <v>10</v>
      </c>
      <c r="C265">
        <v>1.4999999999999999E-2</v>
      </c>
      <c r="E265">
        <f t="shared" si="11"/>
        <v>2000.7916666666665</v>
      </c>
      <c r="F265">
        <f t="shared" si="12"/>
        <v>2.7000000000000003E-2</v>
      </c>
      <c r="W265" s="27"/>
    </row>
    <row r="266" spans="1:23">
      <c r="A266">
        <v>2000</v>
      </c>
      <c r="B266">
        <v>11</v>
      </c>
      <c r="C266">
        <v>-5.6000000000000001E-2</v>
      </c>
      <c r="E266">
        <f t="shared" si="11"/>
        <v>2000.875</v>
      </c>
      <c r="F266">
        <f t="shared" si="12"/>
        <v>-0.1008</v>
      </c>
      <c r="W266" s="27"/>
    </row>
    <row r="267" spans="1:23">
      <c r="A267">
        <v>2000</v>
      </c>
      <c r="B267">
        <v>12</v>
      </c>
      <c r="C267">
        <v>-7.3999999999999996E-2</v>
      </c>
      <c r="E267">
        <f t="shared" si="11"/>
        <v>2000.9583333333333</v>
      </c>
      <c r="F267">
        <f t="shared" si="12"/>
        <v>-0.13319999999999999</v>
      </c>
      <c r="W267" s="27"/>
    </row>
    <row r="268" spans="1:23">
      <c r="A268">
        <v>2001</v>
      </c>
      <c r="B268">
        <v>1</v>
      </c>
      <c r="C268">
        <v>-3.5000000000000003E-2</v>
      </c>
      <c r="E268">
        <f t="shared" si="11"/>
        <v>2001.0416666666665</v>
      </c>
      <c r="F268">
        <f t="shared" si="12"/>
        <v>-6.3000000000000014E-2</v>
      </c>
      <c r="W268" s="27"/>
    </row>
    <row r="269" spans="1:23">
      <c r="A269">
        <v>2001</v>
      </c>
      <c r="B269">
        <v>2</v>
      </c>
      <c r="C269">
        <v>4.8000000000000001E-2</v>
      </c>
      <c r="E269">
        <f t="shared" si="11"/>
        <v>2001.125</v>
      </c>
      <c r="F269">
        <f t="shared" si="12"/>
        <v>8.6400000000000005E-2</v>
      </c>
      <c r="W269" s="27"/>
    </row>
    <row r="270" spans="1:23">
      <c r="A270">
        <v>2001</v>
      </c>
      <c r="B270">
        <v>3</v>
      </c>
      <c r="C270">
        <v>7.0000000000000007E-2</v>
      </c>
      <c r="E270">
        <f t="shared" si="11"/>
        <v>2001.2083333333333</v>
      </c>
      <c r="F270">
        <f t="shared" si="12"/>
        <v>0.12600000000000003</v>
      </c>
      <c r="W270" s="27"/>
    </row>
    <row r="271" spans="1:23">
      <c r="A271">
        <v>2001</v>
      </c>
      <c r="B271">
        <v>4</v>
      </c>
      <c r="C271">
        <v>0.17899999999999999</v>
      </c>
      <c r="E271">
        <f t="shared" si="11"/>
        <v>2001.2916666666665</v>
      </c>
      <c r="F271">
        <f t="shared" si="12"/>
        <v>0.32219999999999999</v>
      </c>
      <c r="W271" s="27"/>
    </row>
    <row r="272" spans="1:23">
      <c r="A272">
        <v>2001</v>
      </c>
      <c r="B272">
        <v>5</v>
      </c>
      <c r="C272">
        <v>0.183</v>
      </c>
      <c r="E272">
        <f t="shared" si="11"/>
        <v>2001.375</v>
      </c>
      <c r="F272">
        <f t="shared" si="12"/>
        <v>0.32940000000000003</v>
      </c>
      <c r="W272" s="27"/>
    </row>
    <row r="273" spans="1:23">
      <c r="A273">
        <v>2001</v>
      </c>
      <c r="B273">
        <v>6</v>
      </c>
      <c r="C273">
        <v>3.4000000000000002E-2</v>
      </c>
      <c r="E273">
        <f t="shared" si="11"/>
        <v>2001.4583333333333</v>
      </c>
      <c r="F273">
        <f t="shared" si="12"/>
        <v>6.1200000000000011E-2</v>
      </c>
      <c r="W273" s="27"/>
    </row>
    <row r="274" spans="1:23">
      <c r="A274">
        <v>2001</v>
      </c>
      <c r="B274">
        <v>7</v>
      </c>
      <c r="C274">
        <v>7.4999999999999997E-2</v>
      </c>
      <c r="E274">
        <f t="shared" si="11"/>
        <v>2001.5416666666665</v>
      </c>
      <c r="F274">
        <f t="shared" si="12"/>
        <v>0.13499999999999998</v>
      </c>
      <c r="W274" s="27"/>
    </row>
    <row r="275" spans="1:23">
      <c r="A275">
        <v>2001</v>
      </c>
      <c r="B275">
        <v>8</v>
      </c>
      <c r="C275">
        <v>0.313</v>
      </c>
      <c r="E275">
        <f t="shared" si="11"/>
        <v>2001.625</v>
      </c>
      <c r="F275">
        <f t="shared" si="12"/>
        <v>0.56340000000000001</v>
      </c>
      <c r="W275" s="27"/>
    </row>
    <row r="276" spans="1:23">
      <c r="A276">
        <v>2001</v>
      </c>
      <c r="B276">
        <v>9</v>
      </c>
      <c r="C276">
        <v>9.1999999999999998E-2</v>
      </c>
      <c r="E276">
        <f t="shared" si="11"/>
        <v>2001.7083333333333</v>
      </c>
      <c r="F276">
        <f t="shared" si="12"/>
        <v>0.1656</v>
      </c>
      <c r="W276" s="27"/>
    </row>
    <row r="277" spans="1:23">
      <c r="A277">
        <v>2001</v>
      </c>
      <c r="B277">
        <v>10</v>
      </c>
      <c r="C277">
        <v>0.221</v>
      </c>
      <c r="E277">
        <f t="shared" si="11"/>
        <v>2001.7916666666665</v>
      </c>
      <c r="F277">
        <f t="shared" si="12"/>
        <v>0.39780000000000004</v>
      </c>
      <c r="W277" s="27"/>
    </row>
    <row r="278" spans="1:23">
      <c r="A278">
        <v>2001</v>
      </c>
      <c r="B278">
        <v>11</v>
      </c>
      <c r="C278">
        <v>0.19400000000000001</v>
      </c>
      <c r="E278">
        <f t="shared" si="11"/>
        <v>2001.875</v>
      </c>
      <c r="F278">
        <f t="shared" si="12"/>
        <v>0.34920000000000001</v>
      </c>
      <c r="W278" s="27"/>
    </row>
    <row r="279" spans="1:23">
      <c r="A279">
        <v>2001</v>
      </c>
      <c r="B279">
        <v>12</v>
      </c>
      <c r="C279">
        <v>0.182</v>
      </c>
      <c r="E279">
        <f t="shared" si="11"/>
        <v>2001.9583333333333</v>
      </c>
      <c r="F279">
        <f t="shared" si="12"/>
        <v>0.3276</v>
      </c>
      <c r="W279" s="27"/>
    </row>
    <row r="280" spans="1:23">
      <c r="A280">
        <v>2002</v>
      </c>
      <c r="B280">
        <v>1</v>
      </c>
      <c r="C280">
        <v>0.25600000000000001</v>
      </c>
      <c r="E280">
        <f t="shared" si="11"/>
        <v>2002.0416666666665</v>
      </c>
      <c r="F280">
        <f t="shared" si="12"/>
        <v>0.46080000000000004</v>
      </c>
      <c r="W280" s="27"/>
    </row>
    <row r="281" spans="1:23">
      <c r="A281">
        <v>2002</v>
      </c>
      <c r="B281">
        <v>2</v>
      </c>
      <c r="C281">
        <v>0.31900000000000001</v>
      </c>
      <c r="E281">
        <f t="shared" si="11"/>
        <v>2002.125</v>
      </c>
      <c r="F281">
        <f t="shared" si="12"/>
        <v>0.57420000000000004</v>
      </c>
      <c r="W281" s="27"/>
    </row>
    <row r="282" spans="1:23">
      <c r="A282">
        <v>2002</v>
      </c>
      <c r="B282">
        <v>3</v>
      </c>
      <c r="C282">
        <v>0.25600000000000001</v>
      </c>
      <c r="E282">
        <f t="shared" si="11"/>
        <v>2002.2083333333333</v>
      </c>
      <c r="F282">
        <f t="shared" si="12"/>
        <v>0.46080000000000004</v>
      </c>
      <c r="W282" s="27"/>
    </row>
    <row r="283" spans="1:23">
      <c r="A283">
        <v>2002</v>
      </c>
      <c r="B283">
        <v>4</v>
      </c>
      <c r="C283">
        <v>0.224</v>
      </c>
      <c r="E283">
        <f t="shared" si="11"/>
        <v>2002.2916666666665</v>
      </c>
      <c r="F283">
        <f t="shared" si="12"/>
        <v>0.4032</v>
      </c>
      <c r="W283" s="27"/>
    </row>
    <row r="284" spans="1:23">
      <c r="A284">
        <v>2002</v>
      </c>
      <c r="B284">
        <v>5</v>
      </c>
      <c r="C284">
        <v>0.23799999999999999</v>
      </c>
      <c r="E284">
        <f t="shared" si="11"/>
        <v>2002.375</v>
      </c>
      <c r="F284">
        <f t="shared" si="12"/>
        <v>0.4284</v>
      </c>
      <c r="W284" s="27"/>
    </row>
    <row r="285" spans="1:23">
      <c r="A285">
        <v>2002</v>
      </c>
      <c r="B285">
        <v>6</v>
      </c>
      <c r="C285">
        <v>0.32700000000000001</v>
      </c>
      <c r="E285">
        <f t="shared" si="11"/>
        <v>2002.4583333333333</v>
      </c>
      <c r="F285">
        <f t="shared" si="12"/>
        <v>0.58860000000000001</v>
      </c>
      <c r="W285" s="27"/>
    </row>
    <row r="286" spans="1:23">
      <c r="A286">
        <v>2002</v>
      </c>
      <c r="B286">
        <v>7</v>
      </c>
      <c r="C286">
        <v>0.26600000000000001</v>
      </c>
      <c r="E286">
        <f t="shared" si="11"/>
        <v>2002.5416666666665</v>
      </c>
      <c r="F286">
        <f t="shared" si="12"/>
        <v>0.4788</v>
      </c>
      <c r="W286" s="27"/>
    </row>
    <row r="287" spans="1:23">
      <c r="A287">
        <v>2002</v>
      </c>
      <c r="B287">
        <v>8</v>
      </c>
      <c r="C287">
        <v>0.246</v>
      </c>
      <c r="E287">
        <f t="shared" si="11"/>
        <v>2002.625</v>
      </c>
      <c r="F287">
        <f t="shared" si="12"/>
        <v>0.44279999999999997</v>
      </c>
      <c r="W287" s="27"/>
    </row>
    <row r="288" spans="1:23">
      <c r="A288">
        <v>2002</v>
      </c>
      <c r="B288">
        <v>9</v>
      </c>
      <c r="C288">
        <v>0.22</v>
      </c>
      <c r="E288">
        <f t="shared" si="11"/>
        <v>2002.7083333333333</v>
      </c>
      <c r="F288">
        <f t="shared" si="12"/>
        <v>0.39600000000000002</v>
      </c>
      <c r="W288" s="27"/>
    </row>
    <row r="289" spans="1:23">
      <c r="A289">
        <v>2002</v>
      </c>
      <c r="B289">
        <v>10</v>
      </c>
      <c r="C289">
        <v>0.106</v>
      </c>
      <c r="E289">
        <f t="shared" si="11"/>
        <v>2002.7916666666665</v>
      </c>
      <c r="F289">
        <f t="shared" si="12"/>
        <v>0.1908</v>
      </c>
      <c r="W289" s="27"/>
    </row>
    <row r="290" spans="1:23">
      <c r="A290">
        <v>2002</v>
      </c>
      <c r="B290">
        <v>11</v>
      </c>
      <c r="C290">
        <v>0.23100000000000001</v>
      </c>
      <c r="E290">
        <f t="shared" si="11"/>
        <v>2002.875</v>
      </c>
      <c r="F290">
        <f t="shared" si="12"/>
        <v>0.41580000000000006</v>
      </c>
      <c r="W290" s="27"/>
    </row>
    <row r="291" spans="1:23">
      <c r="A291">
        <v>2002</v>
      </c>
      <c r="B291">
        <v>12</v>
      </c>
      <c r="C291">
        <v>0.17</v>
      </c>
      <c r="E291">
        <f t="shared" si="11"/>
        <v>2002.9583333333333</v>
      </c>
      <c r="F291">
        <f t="shared" si="12"/>
        <v>0.30599999999999999</v>
      </c>
      <c r="W291" s="27"/>
    </row>
    <row r="292" spans="1:23">
      <c r="A292">
        <v>2003</v>
      </c>
      <c r="B292">
        <v>1</v>
      </c>
      <c r="C292">
        <v>0.35399999999999998</v>
      </c>
      <c r="E292">
        <f t="shared" si="11"/>
        <v>2003.0416666666665</v>
      </c>
      <c r="F292">
        <f t="shared" si="12"/>
        <v>0.63719999999999999</v>
      </c>
      <c r="W292" s="27"/>
    </row>
    <row r="293" spans="1:23">
      <c r="A293">
        <v>2003</v>
      </c>
      <c r="B293">
        <v>2</v>
      </c>
      <c r="C293">
        <v>0.245</v>
      </c>
      <c r="E293">
        <f t="shared" si="11"/>
        <v>2003.125</v>
      </c>
      <c r="F293">
        <f t="shared" si="12"/>
        <v>0.441</v>
      </c>
      <c r="W293" s="27"/>
    </row>
    <row r="294" spans="1:23">
      <c r="A294">
        <v>2003</v>
      </c>
      <c r="B294">
        <v>3</v>
      </c>
      <c r="C294">
        <v>0.16200000000000001</v>
      </c>
      <c r="E294">
        <f t="shared" si="11"/>
        <v>2003.2083333333333</v>
      </c>
      <c r="F294">
        <f t="shared" si="12"/>
        <v>0.29159999999999997</v>
      </c>
      <c r="W294" s="27"/>
    </row>
    <row r="295" spans="1:23">
      <c r="A295">
        <v>2003</v>
      </c>
      <c r="B295">
        <v>4</v>
      </c>
      <c r="C295">
        <v>0.191</v>
      </c>
      <c r="E295">
        <f t="shared" si="11"/>
        <v>2003.2916666666665</v>
      </c>
      <c r="F295">
        <f t="shared" si="12"/>
        <v>0.34379999999999999</v>
      </c>
      <c r="W295" s="27"/>
    </row>
    <row r="296" spans="1:23">
      <c r="A296">
        <v>2003</v>
      </c>
      <c r="B296">
        <v>5</v>
      </c>
      <c r="C296">
        <v>0.28599999999999998</v>
      </c>
      <c r="E296">
        <f t="shared" si="11"/>
        <v>2003.375</v>
      </c>
      <c r="F296">
        <f t="shared" si="12"/>
        <v>0.51479999999999992</v>
      </c>
      <c r="W296" s="27"/>
    </row>
    <row r="297" spans="1:23">
      <c r="A297">
        <v>2003</v>
      </c>
      <c r="B297">
        <v>6</v>
      </c>
      <c r="C297">
        <v>0.111</v>
      </c>
      <c r="E297">
        <f t="shared" si="11"/>
        <v>2003.4583333333333</v>
      </c>
      <c r="F297">
        <f t="shared" si="12"/>
        <v>0.19980000000000001</v>
      </c>
      <c r="W297" s="27"/>
    </row>
    <row r="298" spans="1:23">
      <c r="A298">
        <v>2003</v>
      </c>
      <c r="B298">
        <v>7</v>
      </c>
      <c r="C298">
        <v>0.215</v>
      </c>
      <c r="E298">
        <f t="shared" si="11"/>
        <v>2003.5416666666665</v>
      </c>
      <c r="F298">
        <f t="shared" si="12"/>
        <v>0.38700000000000001</v>
      </c>
      <c r="W298" s="27"/>
    </row>
    <row r="299" spans="1:23">
      <c r="A299">
        <v>2003</v>
      </c>
      <c r="B299">
        <v>8</v>
      </c>
      <c r="C299">
        <v>0.20899999999999999</v>
      </c>
      <c r="E299">
        <f t="shared" si="11"/>
        <v>2003.625</v>
      </c>
      <c r="F299">
        <f t="shared" si="12"/>
        <v>0.37619999999999998</v>
      </c>
      <c r="W299" s="27"/>
    </row>
    <row r="300" spans="1:23">
      <c r="A300">
        <v>2003</v>
      </c>
      <c r="B300">
        <v>9</v>
      </c>
      <c r="C300">
        <v>0.23599999999999999</v>
      </c>
      <c r="E300">
        <f t="shared" si="11"/>
        <v>2003.7083333333333</v>
      </c>
      <c r="F300">
        <f t="shared" si="12"/>
        <v>0.42479999999999996</v>
      </c>
      <c r="W300" s="27"/>
    </row>
    <row r="301" spans="1:23">
      <c r="A301">
        <v>2003</v>
      </c>
      <c r="B301">
        <v>10</v>
      </c>
      <c r="C301">
        <v>0.378</v>
      </c>
      <c r="E301">
        <f t="shared" si="11"/>
        <v>2003.7916666666665</v>
      </c>
      <c r="F301">
        <f t="shared" si="12"/>
        <v>0.6804</v>
      </c>
      <c r="W301" s="27"/>
    </row>
    <row r="302" spans="1:23">
      <c r="A302">
        <v>2003</v>
      </c>
      <c r="B302">
        <v>11</v>
      </c>
      <c r="C302">
        <v>0.26100000000000001</v>
      </c>
      <c r="E302">
        <f t="shared" si="11"/>
        <v>2003.875</v>
      </c>
      <c r="F302">
        <f t="shared" si="12"/>
        <v>0.46980000000000005</v>
      </c>
      <c r="W302" s="27"/>
    </row>
    <row r="303" spans="1:23">
      <c r="A303">
        <v>2003</v>
      </c>
      <c r="B303">
        <v>12</v>
      </c>
      <c r="C303">
        <v>0.38700000000000001</v>
      </c>
      <c r="E303">
        <f t="shared" si="11"/>
        <v>2003.9583333333333</v>
      </c>
      <c r="F303">
        <f t="shared" si="12"/>
        <v>0.6966</v>
      </c>
      <c r="W303" s="27"/>
    </row>
    <row r="304" spans="1:23">
      <c r="A304">
        <v>2004</v>
      </c>
      <c r="B304">
        <v>1</v>
      </c>
      <c r="C304">
        <v>0.26100000000000001</v>
      </c>
      <c r="E304">
        <f t="shared" si="11"/>
        <v>2004.0416666666665</v>
      </c>
      <c r="F304">
        <f t="shared" si="12"/>
        <v>0.46980000000000005</v>
      </c>
      <c r="W304" s="27"/>
    </row>
    <row r="305" spans="1:23">
      <c r="A305">
        <v>2004</v>
      </c>
      <c r="B305">
        <v>2</v>
      </c>
      <c r="C305">
        <v>0.28299999999999997</v>
      </c>
      <c r="E305">
        <f t="shared" si="11"/>
        <v>2004.125</v>
      </c>
      <c r="F305">
        <f t="shared" si="12"/>
        <v>0.50939999999999996</v>
      </c>
      <c r="W305" s="27"/>
    </row>
    <row r="306" spans="1:23">
      <c r="A306">
        <v>2004</v>
      </c>
      <c r="B306">
        <v>3</v>
      </c>
      <c r="C306">
        <v>0.39600000000000002</v>
      </c>
      <c r="E306">
        <f t="shared" si="11"/>
        <v>2004.2083333333333</v>
      </c>
      <c r="F306">
        <f t="shared" si="12"/>
        <v>0.71279999999999999</v>
      </c>
      <c r="W306" s="27"/>
    </row>
    <row r="307" spans="1:23">
      <c r="A307">
        <v>2004</v>
      </c>
      <c r="B307">
        <v>4</v>
      </c>
      <c r="C307">
        <v>0.19800000000000001</v>
      </c>
      <c r="E307">
        <f t="shared" si="11"/>
        <v>2004.2916666666665</v>
      </c>
      <c r="F307">
        <f t="shared" si="12"/>
        <v>0.35639999999999999</v>
      </c>
      <c r="W307" s="27"/>
    </row>
    <row r="308" spans="1:23">
      <c r="A308">
        <v>2004</v>
      </c>
      <c r="B308">
        <v>5</v>
      </c>
      <c r="C308">
        <v>0.13500000000000001</v>
      </c>
      <c r="E308">
        <f t="shared" si="11"/>
        <v>2004.375</v>
      </c>
      <c r="F308">
        <f t="shared" si="12"/>
        <v>0.24300000000000002</v>
      </c>
      <c r="W308" s="27"/>
    </row>
    <row r="309" spans="1:23">
      <c r="A309">
        <v>2004</v>
      </c>
      <c r="B309">
        <v>6</v>
      </c>
      <c r="C309">
        <v>0.11600000000000001</v>
      </c>
      <c r="E309">
        <f t="shared" si="11"/>
        <v>2004.4583333333333</v>
      </c>
      <c r="F309">
        <f t="shared" si="12"/>
        <v>0.20880000000000001</v>
      </c>
      <c r="W309" s="27"/>
    </row>
    <row r="310" spans="1:23">
      <c r="A310">
        <v>2004</v>
      </c>
      <c r="B310">
        <v>7</v>
      </c>
      <c r="C310">
        <v>-0.01</v>
      </c>
      <c r="E310">
        <f t="shared" si="11"/>
        <v>2004.5416666666665</v>
      </c>
      <c r="F310">
        <f t="shared" si="12"/>
        <v>-1.7999999999999999E-2</v>
      </c>
      <c r="W310" s="27"/>
    </row>
    <row r="311" spans="1:23">
      <c r="A311">
        <v>2004</v>
      </c>
      <c r="B311">
        <v>8</v>
      </c>
      <c r="C311">
        <v>7.0000000000000007E-2</v>
      </c>
      <c r="E311">
        <f t="shared" si="11"/>
        <v>2004.625</v>
      </c>
      <c r="F311">
        <f t="shared" si="12"/>
        <v>0.12600000000000003</v>
      </c>
      <c r="W311" s="27"/>
    </row>
    <row r="312" spans="1:23">
      <c r="A312">
        <v>2004</v>
      </c>
      <c r="B312">
        <v>9</v>
      </c>
      <c r="C312">
        <v>0.17599999999999999</v>
      </c>
      <c r="E312">
        <f t="shared" si="11"/>
        <v>2004.7083333333333</v>
      </c>
      <c r="F312">
        <f t="shared" si="12"/>
        <v>0.31679999999999997</v>
      </c>
      <c r="W312" s="27"/>
    </row>
    <row r="313" spans="1:23">
      <c r="A313">
        <v>2004</v>
      </c>
      <c r="B313">
        <v>10</v>
      </c>
      <c r="C313">
        <v>0.28299999999999997</v>
      </c>
      <c r="E313">
        <f t="shared" si="11"/>
        <v>2004.7916666666665</v>
      </c>
      <c r="F313">
        <f t="shared" si="12"/>
        <v>0.50939999999999996</v>
      </c>
      <c r="W313" s="27"/>
    </row>
    <row r="314" spans="1:23">
      <c r="A314">
        <v>2004</v>
      </c>
      <c r="B314">
        <v>11</v>
      </c>
      <c r="C314">
        <v>0.20399999999999999</v>
      </c>
      <c r="E314">
        <f t="shared" si="11"/>
        <v>2004.875</v>
      </c>
      <c r="F314">
        <f t="shared" si="12"/>
        <v>0.36719999999999997</v>
      </c>
      <c r="W314" s="27"/>
    </row>
    <row r="315" spans="1:23">
      <c r="A315">
        <v>2004</v>
      </c>
      <c r="B315">
        <v>12</v>
      </c>
      <c r="C315">
        <v>0.115</v>
      </c>
      <c r="E315">
        <f t="shared" si="11"/>
        <v>2004.9583333333333</v>
      </c>
      <c r="F315">
        <f t="shared" si="12"/>
        <v>0.20700000000000002</v>
      </c>
      <c r="W315" s="27"/>
    </row>
    <row r="316" spans="1:23">
      <c r="A316">
        <v>2005</v>
      </c>
      <c r="B316">
        <v>1</v>
      </c>
      <c r="C316">
        <v>0.38800000000000001</v>
      </c>
      <c r="E316">
        <f t="shared" si="11"/>
        <v>2005.0416666666665</v>
      </c>
      <c r="F316">
        <f t="shared" si="12"/>
        <v>0.69840000000000002</v>
      </c>
      <c r="W316" s="27"/>
    </row>
    <row r="317" spans="1:23">
      <c r="A317">
        <v>2005</v>
      </c>
      <c r="B317">
        <v>2</v>
      </c>
      <c r="C317">
        <v>0.312</v>
      </c>
      <c r="E317">
        <f t="shared" si="11"/>
        <v>2005.125</v>
      </c>
      <c r="F317">
        <f t="shared" si="12"/>
        <v>0.56159999999999999</v>
      </c>
      <c r="W317" s="27"/>
    </row>
    <row r="318" spans="1:23">
      <c r="A318">
        <v>2005</v>
      </c>
      <c r="B318">
        <v>3</v>
      </c>
      <c r="C318">
        <v>0.28599999999999998</v>
      </c>
      <c r="E318">
        <f t="shared" si="11"/>
        <v>2005.2083333333333</v>
      </c>
      <c r="F318">
        <f t="shared" si="12"/>
        <v>0.51479999999999992</v>
      </c>
      <c r="W318" s="27"/>
    </row>
    <row r="319" spans="1:23">
      <c r="A319">
        <v>2005</v>
      </c>
      <c r="B319">
        <v>4</v>
      </c>
      <c r="C319">
        <v>0.41199999999999998</v>
      </c>
      <c r="E319">
        <f t="shared" si="11"/>
        <v>2005.2916666666665</v>
      </c>
      <c r="F319">
        <f t="shared" si="12"/>
        <v>0.74159999999999993</v>
      </c>
      <c r="W319" s="27"/>
    </row>
    <row r="320" spans="1:23">
      <c r="A320">
        <v>2005</v>
      </c>
      <c r="B320">
        <v>5</v>
      </c>
      <c r="C320">
        <v>0.26500000000000001</v>
      </c>
      <c r="E320">
        <f t="shared" si="11"/>
        <v>2005.375</v>
      </c>
      <c r="F320">
        <f t="shared" si="12"/>
        <v>0.47700000000000004</v>
      </c>
      <c r="W320" s="27"/>
    </row>
    <row r="321" spans="1:23">
      <c r="A321">
        <v>2005</v>
      </c>
      <c r="B321">
        <v>6</v>
      </c>
      <c r="C321">
        <v>0.27300000000000002</v>
      </c>
      <c r="E321">
        <f t="shared" si="11"/>
        <v>2005.4583333333333</v>
      </c>
      <c r="F321">
        <f t="shared" si="12"/>
        <v>0.49140000000000006</v>
      </c>
      <c r="W321" s="27"/>
    </row>
    <row r="322" spans="1:23">
      <c r="A322">
        <v>2005</v>
      </c>
      <c r="B322">
        <v>7</v>
      </c>
      <c r="C322">
        <v>0.33800000000000002</v>
      </c>
      <c r="E322">
        <f t="shared" si="11"/>
        <v>2005.5416666666665</v>
      </c>
      <c r="F322">
        <f t="shared" si="12"/>
        <v>0.60840000000000005</v>
      </c>
      <c r="W322" s="27"/>
    </row>
    <row r="323" spans="1:23">
      <c r="A323">
        <v>2005</v>
      </c>
      <c r="B323">
        <v>8</v>
      </c>
      <c r="C323">
        <v>0.24</v>
      </c>
      <c r="E323">
        <f t="shared" si="11"/>
        <v>2005.625</v>
      </c>
      <c r="F323">
        <f t="shared" si="12"/>
        <v>0.43200000000000005</v>
      </c>
      <c r="W323" s="27"/>
    </row>
    <row r="324" spans="1:23">
      <c r="A324">
        <v>2005</v>
      </c>
      <c r="B324">
        <v>9</v>
      </c>
      <c r="C324">
        <v>0.36099999999999999</v>
      </c>
      <c r="E324">
        <f t="shared" ref="E324:E387" si="13">A324+B324/12-1/24</f>
        <v>2005.7083333333333</v>
      </c>
      <c r="F324">
        <f t="shared" ref="F324:F387" si="14">C324*9/5</f>
        <v>0.64979999999999993</v>
      </c>
      <c r="W324" s="27"/>
    </row>
    <row r="325" spans="1:23">
      <c r="A325">
        <v>2005</v>
      </c>
      <c r="B325">
        <v>10</v>
      </c>
      <c r="C325">
        <v>0.38900000000000001</v>
      </c>
      <c r="E325">
        <f t="shared" si="13"/>
        <v>2005.7916666666665</v>
      </c>
      <c r="F325">
        <f t="shared" si="14"/>
        <v>0.70020000000000004</v>
      </c>
      <c r="W325" s="27"/>
    </row>
    <row r="326" spans="1:23">
      <c r="A326">
        <v>2005</v>
      </c>
      <c r="B326">
        <v>11</v>
      </c>
      <c r="C326">
        <v>0.32800000000000001</v>
      </c>
      <c r="E326">
        <f t="shared" si="13"/>
        <v>2005.875</v>
      </c>
      <c r="F326">
        <f t="shared" si="14"/>
        <v>0.59040000000000004</v>
      </c>
      <c r="W326" s="27"/>
    </row>
    <row r="327" spans="1:23">
      <c r="A327">
        <v>2005</v>
      </c>
      <c r="B327">
        <v>12</v>
      </c>
      <c r="C327">
        <v>0.17499999999999999</v>
      </c>
      <c r="E327">
        <f t="shared" si="13"/>
        <v>2005.9583333333333</v>
      </c>
      <c r="F327">
        <f t="shared" si="14"/>
        <v>0.315</v>
      </c>
      <c r="W327" s="27"/>
    </row>
    <row r="328" spans="1:23">
      <c r="A328">
        <v>2006</v>
      </c>
      <c r="B328">
        <v>1</v>
      </c>
      <c r="C328">
        <v>0.21099999999999999</v>
      </c>
      <c r="E328">
        <f t="shared" si="13"/>
        <v>2006.0416666666665</v>
      </c>
      <c r="F328">
        <f t="shared" si="14"/>
        <v>0.37980000000000003</v>
      </c>
      <c r="W328" s="27"/>
    </row>
    <row r="329" spans="1:23">
      <c r="A329">
        <v>2006</v>
      </c>
      <c r="B329">
        <v>2</v>
      </c>
      <c r="C329">
        <v>0.23899999999999999</v>
      </c>
      <c r="E329">
        <f t="shared" si="13"/>
        <v>2006.125</v>
      </c>
      <c r="F329">
        <f t="shared" si="14"/>
        <v>0.43019999999999997</v>
      </c>
      <c r="W329" s="27"/>
    </row>
    <row r="330" spans="1:23">
      <c r="A330">
        <v>2006</v>
      </c>
      <c r="B330">
        <v>3</v>
      </c>
      <c r="C330">
        <v>0.245</v>
      </c>
      <c r="E330">
        <f t="shared" si="13"/>
        <v>2006.2083333333333</v>
      </c>
      <c r="F330">
        <f t="shared" si="14"/>
        <v>0.441</v>
      </c>
      <c r="W330" s="27"/>
    </row>
    <row r="331" spans="1:23">
      <c r="A331">
        <v>2006</v>
      </c>
      <c r="B331">
        <v>4</v>
      </c>
      <c r="C331">
        <v>0.185</v>
      </c>
      <c r="E331">
        <f t="shared" si="13"/>
        <v>2006.2916666666665</v>
      </c>
      <c r="F331">
        <f t="shared" si="14"/>
        <v>0.33300000000000002</v>
      </c>
      <c r="W331" s="27"/>
    </row>
    <row r="332" spans="1:23">
      <c r="A332">
        <v>2006</v>
      </c>
      <c r="B332">
        <v>5</v>
      </c>
      <c r="C332">
        <v>6.2E-2</v>
      </c>
      <c r="E332">
        <f t="shared" si="13"/>
        <v>2006.375</v>
      </c>
      <c r="F332">
        <f t="shared" si="14"/>
        <v>0.1116</v>
      </c>
      <c r="W332" s="27"/>
    </row>
    <row r="333" spans="1:23">
      <c r="A333">
        <v>2006</v>
      </c>
      <c r="B333">
        <v>6</v>
      </c>
      <c r="C333">
        <v>0.191</v>
      </c>
      <c r="E333">
        <f t="shared" si="13"/>
        <v>2006.4583333333333</v>
      </c>
      <c r="F333">
        <f t="shared" si="14"/>
        <v>0.34379999999999999</v>
      </c>
      <c r="W333" s="27"/>
    </row>
    <row r="334" spans="1:23">
      <c r="A334">
        <v>2006</v>
      </c>
      <c r="B334">
        <v>7</v>
      </c>
      <c r="C334">
        <v>0.22800000000000001</v>
      </c>
      <c r="E334">
        <f t="shared" si="13"/>
        <v>2006.5416666666665</v>
      </c>
      <c r="F334">
        <f t="shared" si="14"/>
        <v>0.41039999999999999</v>
      </c>
      <c r="W334" s="27"/>
    </row>
    <row r="335" spans="1:23">
      <c r="A335">
        <v>2006</v>
      </c>
      <c r="B335">
        <v>8</v>
      </c>
      <c r="C335">
        <v>0.22900000000000001</v>
      </c>
      <c r="E335">
        <f t="shared" si="13"/>
        <v>2006.625</v>
      </c>
      <c r="F335">
        <f t="shared" si="14"/>
        <v>0.41220000000000001</v>
      </c>
      <c r="W335" s="27"/>
    </row>
    <row r="336" spans="1:23">
      <c r="A336">
        <v>2006</v>
      </c>
      <c r="B336">
        <v>9</v>
      </c>
      <c r="C336">
        <v>0.28999999999999998</v>
      </c>
      <c r="E336">
        <f t="shared" si="13"/>
        <v>2006.7083333333333</v>
      </c>
      <c r="F336">
        <f t="shared" si="14"/>
        <v>0.52200000000000002</v>
      </c>
      <c r="W336" s="27"/>
    </row>
    <row r="337" spans="1:23">
      <c r="A337">
        <v>2006</v>
      </c>
      <c r="B337">
        <v>10</v>
      </c>
      <c r="C337">
        <v>0.32700000000000001</v>
      </c>
      <c r="E337">
        <f t="shared" si="13"/>
        <v>2006.7916666666665</v>
      </c>
      <c r="F337">
        <f t="shared" si="14"/>
        <v>0.58860000000000001</v>
      </c>
      <c r="W337" s="27"/>
    </row>
    <row r="338" spans="1:23">
      <c r="A338">
        <v>2006</v>
      </c>
      <c r="B338">
        <v>11</v>
      </c>
      <c r="C338">
        <v>0.218</v>
      </c>
      <c r="E338">
        <f t="shared" si="13"/>
        <v>2006.875</v>
      </c>
      <c r="F338">
        <f t="shared" si="14"/>
        <v>0.39239999999999997</v>
      </c>
      <c r="W338" s="27"/>
    </row>
    <row r="339" spans="1:23">
      <c r="A339">
        <v>2006</v>
      </c>
      <c r="B339">
        <v>12</v>
      </c>
      <c r="C339">
        <v>0.30599999999999999</v>
      </c>
      <c r="E339">
        <f t="shared" si="13"/>
        <v>2006.9583333333333</v>
      </c>
      <c r="F339">
        <f t="shared" si="14"/>
        <v>0.55079999999999996</v>
      </c>
      <c r="W339" s="27"/>
    </row>
    <row r="340" spans="1:23">
      <c r="A340">
        <v>2007</v>
      </c>
      <c r="B340">
        <v>1</v>
      </c>
      <c r="C340">
        <v>0.52400000000000002</v>
      </c>
      <c r="E340">
        <f t="shared" si="13"/>
        <v>2007.0416666666665</v>
      </c>
      <c r="F340">
        <f t="shared" si="14"/>
        <v>0.94320000000000004</v>
      </c>
      <c r="W340" s="27"/>
    </row>
    <row r="341" spans="1:23">
      <c r="A341">
        <v>2007</v>
      </c>
      <c r="B341">
        <v>2</v>
      </c>
      <c r="C341">
        <v>0.33100000000000002</v>
      </c>
      <c r="E341">
        <f t="shared" si="13"/>
        <v>2007.125</v>
      </c>
      <c r="F341">
        <f t="shared" si="14"/>
        <v>0.5958</v>
      </c>
      <c r="W341" s="27"/>
    </row>
    <row r="342" spans="1:23">
      <c r="A342">
        <v>2007</v>
      </c>
      <c r="B342">
        <v>3</v>
      </c>
      <c r="C342">
        <v>0.34200000000000003</v>
      </c>
      <c r="E342">
        <f t="shared" si="13"/>
        <v>2007.2083333333333</v>
      </c>
      <c r="F342">
        <f t="shared" si="14"/>
        <v>0.61560000000000004</v>
      </c>
      <c r="W342" s="27"/>
    </row>
    <row r="343" spans="1:23">
      <c r="A343">
        <v>2007</v>
      </c>
      <c r="B343">
        <v>4</v>
      </c>
      <c r="C343">
        <v>0.252</v>
      </c>
      <c r="E343">
        <f t="shared" si="13"/>
        <v>2007.2916666666665</v>
      </c>
      <c r="F343">
        <f t="shared" si="14"/>
        <v>0.45359999999999995</v>
      </c>
      <c r="W343" s="27"/>
    </row>
    <row r="344" spans="1:23">
      <c r="A344">
        <v>2007</v>
      </c>
      <c r="B344">
        <v>5</v>
      </c>
      <c r="C344">
        <v>0.184</v>
      </c>
      <c r="E344">
        <f t="shared" si="13"/>
        <v>2007.375</v>
      </c>
      <c r="F344">
        <f t="shared" si="14"/>
        <v>0.33119999999999999</v>
      </c>
      <c r="W344" s="27"/>
    </row>
    <row r="345" spans="1:23">
      <c r="A345">
        <v>2007</v>
      </c>
      <c r="B345">
        <v>6</v>
      </c>
      <c r="C345">
        <v>0.21299999999999999</v>
      </c>
      <c r="E345">
        <f t="shared" si="13"/>
        <v>2007.4583333333333</v>
      </c>
      <c r="F345">
        <f t="shared" si="14"/>
        <v>0.38340000000000002</v>
      </c>
      <c r="W345" s="27"/>
    </row>
    <row r="346" spans="1:23">
      <c r="A346">
        <v>2007</v>
      </c>
      <c r="B346">
        <v>7</v>
      </c>
      <c r="C346">
        <v>0.26100000000000001</v>
      </c>
      <c r="E346">
        <f t="shared" si="13"/>
        <v>2007.5416666666665</v>
      </c>
      <c r="F346">
        <f t="shared" si="14"/>
        <v>0.46980000000000005</v>
      </c>
      <c r="W346" s="27"/>
    </row>
    <row r="347" spans="1:23">
      <c r="A347">
        <v>2007</v>
      </c>
      <c r="B347">
        <v>8</v>
      </c>
      <c r="C347">
        <v>0.316</v>
      </c>
      <c r="E347">
        <f t="shared" si="13"/>
        <v>2007.625</v>
      </c>
      <c r="F347">
        <f t="shared" si="14"/>
        <v>0.56879999999999997</v>
      </c>
      <c r="W347" s="27"/>
    </row>
    <row r="348" spans="1:23">
      <c r="A348">
        <v>2007</v>
      </c>
      <c r="B348">
        <v>9</v>
      </c>
      <c r="C348">
        <v>0.247</v>
      </c>
      <c r="E348">
        <f t="shared" si="13"/>
        <v>2007.7083333333333</v>
      </c>
      <c r="F348">
        <f t="shared" si="14"/>
        <v>0.4446</v>
      </c>
      <c r="W348" s="27"/>
    </row>
    <row r="349" spans="1:23">
      <c r="A349">
        <v>2007</v>
      </c>
      <c r="B349">
        <v>10</v>
      </c>
      <c r="C349">
        <v>0.246</v>
      </c>
      <c r="E349">
        <f t="shared" si="13"/>
        <v>2007.7916666666665</v>
      </c>
      <c r="F349">
        <f t="shared" si="14"/>
        <v>0.44279999999999997</v>
      </c>
      <c r="W349" s="27"/>
    </row>
    <row r="350" spans="1:23">
      <c r="A350">
        <v>2007</v>
      </c>
      <c r="B350">
        <v>11</v>
      </c>
      <c r="C350">
        <v>0.14199999999999999</v>
      </c>
      <c r="E350">
        <f t="shared" si="13"/>
        <v>2007.875</v>
      </c>
      <c r="F350">
        <f t="shared" si="14"/>
        <v>0.25559999999999994</v>
      </c>
      <c r="W350" s="27"/>
    </row>
    <row r="351" spans="1:23">
      <c r="A351">
        <v>2007</v>
      </c>
      <c r="B351">
        <v>12</v>
      </c>
      <c r="C351">
        <v>8.5000000000000006E-2</v>
      </c>
      <c r="E351">
        <f t="shared" si="13"/>
        <v>2007.9583333333333</v>
      </c>
      <c r="F351">
        <f t="shared" si="14"/>
        <v>0.153</v>
      </c>
      <c r="W351" s="27"/>
    </row>
    <row r="352" spans="1:23">
      <c r="A352">
        <v>2008</v>
      </c>
      <c r="B352">
        <v>1</v>
      </c>
      <c r="C352">
        <v>-9.8000000000000004E-2</v>
      </c>
      <c r="E352">
        <f t="shared" si="13"/>
        <v>2008.0416666666665</v>
      </c>
      <c r="F352">
        <f t="shared" si="14"/>
        <v>-0.1764</v>
      </c>
      <c r="W352" s="27"/>
    </row>
    <row r="353" spans="1:23">
      <c r="A353">
        <v>2008</v>
      </c>
      <c r="B353">
        <v>2</v>
      </c>
      <c r="C353">
        <v>-4.1000000000000002E-2</v>
      </c>
      <c r="E353">
        <f t="shared" si="13"/>
        <v>2008.125</v>
      </c>
      <c r="F353">
        <f t="shared" si="14"/>
        <v>-7.3800000000000004E-2</v>
      </c>
      <c r="W353" s="27"/>
    </row>
    <row r="354" spans="1:23">
      <c r="A354">
        <v>2008</v>
      </c>
      <c r="B354">
        <v>3</v>
      </c>
      <c r="C354">
        <v>5.2999999999999999E-2</v>
      </c>
      <c r="E354">
        <f t="shared" si="13"/>
        <v>2008.2083333333333</v>
      </c>
      <c r="F354">
        <f t="shared" si="14"/>
        <v>9.5399999999999999E-2</v>
      </c>
      <c r="W354" s="27"/>
    </row>
    <row r="355" spans="1:23">
      <c r="A355">
        <v>2008</v>
      </c>
      <c r="B355">
        <v>4</v>
      </c>
      <c r="C355">
        <v>1.4E-2</v>
      </c>
      <c r="E355">
        <f t="shared" si="13"/>
        <v>2008.2916666666665</v>
      </c>
      <c r="F355">
        <f t="shared" si="14"/>
        <v>2.52E-2</v>
      </c>
      <c r="W355" s="27"/>
    </row>
    <row r="356" spans="1:23">
      <c r="A356">
        <v>2008</v>
      </c>
      <c r="B356">
        <v>5</v>
      </c>
      <c r="C356">
        <v>-0.11700000000000001</v>
      </c>
      <c r="E356">
        <f t="shared" si="13"/>
        <v>2008.375</v>
      </c>
      <c r="F356">
        <f t="shared" si="14"/>
        <v>-0.21060000000000004</v>
      </c>
      <c r="W356" s="27"/>
    </row>
    <row r="357" spans="1:23">
      <c r="A357">
        <v>2008</v>
      </c>
      <c r="B357">
        <v>6</v>
      </c>
      <c r="C357">
        <v>7.0000000000000001E-3</v>
      </c>
      <c r="E357">
        <f t="shared" si="13"/>
        <v>2008.4583333333333</v>
      </c>
      <c r="F357">
        <f t="shared" si="14"/>
        <v>1.26E-2</v>
      </c>
      <c r="W357" s="27"/>
    </row>
    <row r="358" spans="1:23">
      <c r="A358">
        <v>2008</v>
      </c>
      <c r="B358">
        <v>7</v>
      </c>
      <c r="C358">
        <v>8.5999999999999993E-2</v>
      </c>
      <c r="E358">
        <f t="shared" si="13"/>
        <v>2008.5416666666665</v>
      </c>
      <c r="F358">
        <f t="shared" si="14"/>
        <v>0.15479999999999999</v>
      </c>
      <c r="W358" s="27"/>
    </row>
    <row r="359" spans="1:23">
      <c r="A359">
        <v>2008</v>
      </c>
      <c r="B359">
        <v>8</v>
      </c>
      <c r="C359">
        <v>7.3999999999999996E-2</v>
      </c>
      <c r="E359">
        <f t="shared" si="13"/>
        <v>2008.625</v>
      </c>
      <c r="F359">
        <f t="shared" si="14"/>
        <v>0.13319999999999999</v>
      </c>
      <c r="W359" s="27"/>
    </row>
    <row r="360" spans="1:23">
      <c r="A360">
        <v>2008</v>
      </c>
      <c r="B360">
        <v>9</v>
      </c>
      <c r="C360">
        <v>0.17599999999999999</v>
      </c>
      <c r="E360">
        <f t="shared" si="13"/>
        <v>2008.7083333333333</v>
      </c>
      <c r="F360">
        <f t="shared" si="14"/>
        <v>0.31679999999999997</v>
      </c>
      <c r="W360" s="27"/>
    </row>
    <row r="361" spans="1:23">
      <c r="A361">
        <v>2008</v>
      </c>
      <c r="B361">
        <v>10</v>
      </c>
      <c r="C361">
        <v>0.20799999999999999</v>
      </c>
      <c r="E361">
        <f t="shared" si="13"/>
        <v>2008.7916666666665</v>
      </c>
      <c r="F361">
        <f t="shared" si="14"/>
        <v>0.37439999999999996</v>
      </c>
      <c r="W361" s="27"/>
    </row>
    <row r="362" spans="1:23">
      <c r="A362">
        <v>2008</v>
      </c>
      <c r="B362">
        <v>11</v>
      </c>
      <c r="C362">
        <v>0.22700000000000001</v>
      </c>
      <c r="E362">
        <f t="shared" si="13"/>
        <v>2008.875</v>
      </c>
      <c r="F362">
        <f t="shared" si="14"/>
        <v>0.40860000000000002</v>
      </c>
      <c r="W362" s="27"/>
    </row>
    <row r="363" spans="1:23">
      <c r="A363">
        <v>2008</v>
      </c>
      <c r="B363">
        <v>12</v>
      </c>
      <c r="C363">
        <v>0.16200000000000001</v>
      </c>
      <c r="E363">
        <f t="shared" si="13"/>
        <v>2008.9583333333333</v>
      </c>
      <c r="F363">
        <f t="shared" si="14"/>
        <v>0.29159999999999997</v>
      </c>
      <c r="W363" s="27"/>
    </row>
    <row r="364" spans="1:23">
      <c r="A364">
        <v>2009</v>
      </c>
      <c r="B364">
        <v>1</v>
      </c>
      <c r="C364">
        <v>0.22700000000000001</v>
      </c>
      <c r="E364">
        <f t="shared" si="13"/>
        <v>2009.0416666666665</v>
      </c>
      <c r="F364">
        <f t="shared" si="14"/>
        <v>0.40860000000000002</v>
      </c>
      <c r="W364" s="27"/>
    </row>
    <row r="365" spans="1:23">
      <c r="A365">
        <v>2009</v>
      </c>
      <c r="B365">
        <v>2</v>
      </c>
      <c r="C365">
        <v>0.183</v>
      </c>
      <c r="E365">
        <f t="shared" si="13"/>
        <v>2009.125</v>
      </c>
      <c r="F365">
        <f t="shared" si="14"/>
        <v>0.32940000000000003</v>
      </c>
      <c r="W365" s="27"/>
    </row>
    <row r="366" spans="1:23">
      <c r="A366">
        <v>2009</v>
      </c>
      <c r="B366">
        <v>3</v>
      </c>
      <c r="C366">
        <v>0.14799999999999999</v>
      </c>
      <c r="E366">
        <f t="shared" si="13"/>
        <v>2009.2083333333333</v>
      </c>
      <c r="F366">
        <f t="shared" si="14"/>
        <v>0.26639999999999997</v>
      </c>
      <c r="W366" s="27"/>
    </row>
    <row r="367" spans="1:23">
      <c r="A367">
        <v>2009</v>
      </c>
      <c r="B367">
        <v>4</v>
      </c>
      <c r="C367">
        <v>0.128</v>
      </c>
      <c r="E367">
        <f t="shared" si="13"/>
        <v>2009.2916666666665</v>
      </c>
      <c r="F367">
        <f t="shared" si="14"/>
        <v>0.23040000000000002</v>
      </c>
      <c r="W367" s="27"/>
    </row>
    <row r="368" spans="1:23">
      <c r="A368">
        <v>2009</v>
      </c>
      <c r="B368">
        <v>5</v>
      </c>
      <c r="C368">
        <v>5.8000000000000003E-2</v>
      </c>
      <c r="E368">
        <f t="shared" si="13"/>
        <v>2009.375</v>
      </c>
      <c r="F368">
        <f t="shared" si="14"/>
        <v>0.10440000000000001</v>
      </c>
      <c r="W368" s="27"/>
    </row>
    <row r="369" spans="1:23">
      <c r="A369">
        <v>2009</v>
      </c>
      <c r="B369">
        <v>6</v>
      </c>
      <c r="C369">
        <v>3.4000000000000002E-2</v>
      </c>
      <c r="E369">
        <f t="shared" si="13"/>
        <v>2009.4583333333333</v>
      </c>
      <c r="F369">
        <f t="shared" si="14"/>
        <v>6.1200000000000011E-2</v>
      </c>
      <c r="W369" s="27"/>
    </row>
    <row r="370" spans="1:23">
      <c r="A370">
        <v>2009</v>
      </c>
      <c r="B370">
        <v>7</v>
      </c>
      <c r="C370">
        <v>0.317</v>
      </c>
      <c r="E370">
        <f t="shared" si="13"/>
        <v>2009.5416666666665</v>
      </c>
      <c r="F370">
        <f t="shared" si="14"/>
        <v>0.5706</v>
      </c>
      <c r="W370" s="27"/>
    </row>
    <row r="371" spans="1:23">
      <c r="A371">
        <v>2009</v>
      </c>
      <c r="B371">
        <v>8</v>
      </c>
      <c r="C371">
        <v>0.23200000000000001</v>
      </c>
      <c r="E371">
        <f t="shared" si="13"/>
        <v>2009.625</v>
      </c>
      <c r="F371">
        <f t="shared" si="14"/>
        <v>0.41760000000000003</v>
      </c>
      <c r="W371" s="27"/>
    </row>
    <row r="372" spans="1:23">
      <c r="A372">
        <v>2009</v>
      </c>
      <c r="B372">
        <v>9</v>
      </c>
      <c r="C372">
        <v>0.436</v>
      </c>
      <c r="E372">
        <f t="shared" si="13"/>
        <v>2009.7083333333333</v>
      </c>
      <c r="F372">
        <f t="shared" si="14"/>
        <v>0.78479999999999994</v>
      </c>
      <c r="W372" s="27"/>
    </row>
    <row r="373" spans="1:23">
      <c r="A373">
        <v>2009</v>
      </c>
      <c r="B373">
        <v>10</v>
      </c>
      <c r="C373">
        <v>0.309</v>
      </c>
      <c r="E373">
        <f t="shared" si="13"/>
        <v>2009.7916666666665</v>
      </c>
      <c r="F373">
        <f t="shared" si="14"/>
        <v>0.55620000000000003</v>
      </c>
      <c r="W373" s="27"/>
    </row>
    <row r="374" spans="1:23">
      <c r="A374">
        <v>2009</v>
      </c>
      <c r="B374">
        <v>11</v>
      </c>
      <c r="C374">
        <v>0.33400000000000002</v>
      </c>
      <c r="E374">
        <f t="shared" si="13"/>
        <v>2009.875</v>
      </c>
      <c r="F374">
        <f t="shared" si="14"/>
        <v>0.60120000000000007</v>
      </c>
      <c r="W374" s="27"/>
    </row>
    <row r="375" spans="1:23">
      <c r="A375">
        <v>2009</v>
      </c>
      <c r="B375">
        <v>12</v>
      </c>
      <c r="C375">
        <v>0.21199999999999999</v>
      </c>
      <c r="E375">
        <f t="shared" si="13"/>
        <v>2009.9583333333333</v>
      </c>
      <c r="F375">
        <f t="shared" si="14"/>
        <v>0.38159999999999999</v>
      </c>
      <c r="W375" s="27"/>
    </row>
    <row r="376" spans="1:23">
      <c r="A376">
        <v>2010</v>
      </c>
      <c r="B376">
        <v>1</v>
      </c>
      <c r="C376">
        <v>0.55200000000000005</v>
      </c>
      <c r="E376">
        <f t="shared" si="13"/>
        <v>2010.0416666666665</v>
      </c>
      <c r="F376">
        <f t="shared" si="14"/>
        <v>0.99360000000000004</v>
      </c>
      <c r="W376" s="27"/>
    </row>
    <row r="377" spans="1:23">
      <c r="A377">
        <v>2010</v>
      </c>
      <c r="B377">
        <v>2</v>
      </c>
      <c r="C377">
        <v>0.49299999999999999</v>
      </c>
      <c r="E377">
        <f t="shared" si="13"/>
        <v>2010.125</v>
      </c>
      <c r="F377">
        <f t="shared" si="14"/>
        <v>0.88740000000000008</v>
      </c>
      <c r="W377" s="27"/>
    </row>
    <row r="378" spans="1:23">
      <c r="A378">
        <v>2010</v>
      </c>
      <c r="B378">
        <v>3</v>
      </c>
      <c r="C378">
        <v>0.57099999999999995</v>
      </c>
      <c r="E378">
        <f t="shared" si="13"/>
        <v>2010.2083333333333</v>
      </c>
      <c r="F378">
        <f t="shared" si="14"/>
        <v>1.0277999999999998</v>
      </c>
      <c r="W378" s="27"/>
    </row>
    <row r="379" spans="1:23">
      <c r="A379">
        <v>2010</v>
      </c>
      <c r="B379">
        <v>4</v>
      </c>
      <c r="C379">
        <v>0.45200000000000001</v>
      </c>
      <c r="E379">
        <f t="shared" si="13"/>
        <v>2010.2916666666665</v>
      </c>
      <c r="F379">
        <f t="shared" si="14"/>
        <v>0.8136000000000001</v>
      </c>
      <c r="W379" s="27"/>
    </row>
    <row r="380" spans="1:23">
      <c r="A380">
        <v>2010</v>
      </c>
      <c r="B380">
        <v>5</v>
      </c>
      <c r="C380">
        <v>0.50700000000000001</v>
      </c>
      <c r="E380">
        <f t="shared" si="13"/>
        <v>2010.375</v>
      </c>
      <c r="F380">
        <f t="shared" si="14"/>
        <v>0.91259999999999997</v>
      </c>
      <c r="W380" s="27"/>
    </row>
    <row r="381" spans="1:23">
      <c r="A381">
        <v>2010</v>
      </c>
      <c r="B381">
        <v>6</v>
      </c>
      <c r="C381">
        <v>0.49299999999999999</v>
      </c>
      <c r="E381">
        <f t="shared" si="13"/>
        <v>2010.4583333333333</v>
      </c>
      <c r="F381">
        <f t="shared" si="14"/>
        <v>0.88740000000000008</v>
      </c>
      <c r="W381" s="27"/>
    </row>
    <row r="382" spans="1:23">
      <c r="A382">
        <v>2010</v>
      </c>
      <c r="B382">
        <v>7</v>
      </c>
      <c r="C382">
        <v>0.52700000000000002</v>
      </c>
      <c r="E382">
        <f t="shared" si="13"/>
        <v>2010.5416666666665</v>
      </c>
      <c r="F382">
        <f t="shared" si="14"/>
        <v>0.94860000000000011</v>
      </c>
      <c r="W382" s="27"/>
    </row>
    <row r="383" spans="1:23">
      <c r="A383">
        <v>2010</v>
      </c>
      <c r="B383">
        <v>8</v>
      </c>
      <c r="C383">
        <v>0.51400000000000001</v>
      </c>
      <c r="E383">
        <f t="shared" si="13"/>
        <v>2010.625</v>
      </c>
      <c r="F383">
        <f t="shared" si="14"/>
        <v>0.92520000000000002</v>
      </c>
      <c r="W383" s="27"/>
    </row>
    <row r="384" spans="1:23">
      <c r="A384">
        <v>2010</v>
      </c>
      <c r="B384">
        <v>9</v>
      </c>
      <c r="C384">
        <v>0.47299999999999998</v>
      </c>
      <c r="E384">
        <f t="shared" si="13"/>
        <v>2010.7083333333333</v>
      </c>
      <c r="F384">
        <f t="shared" si="14"/>
        <v>0.85139999999999993</v>
      </c>
      <c r="W384" s="27"/>
    </row>
    <row r="385" spans="1:23">
      <c r="A385">
        <v>2010</v>
      </c>
      <c r="B385">
        <v>10</v>
      </c>
      <c r="C385">
        <v>0.313</v>
      </c>
      <c r="E385">
        <f t="shared" si="13"/>
        <v>2010.7916666666665</v>
      </c>
      <c r="F385">
        <f t="shared" si="14"/>
        <v>0.56340000000000001</v>
      </c>
      <c r="W385" s="27"/>
    </row>
    <row r="386" spans="1:23">
      <c r="A386">
        <v>2010</v>
      </c>
      <c r="B386">
        <v>11</v>
      </c>
      <c r="C386">
        <v>0.316</v>
      </c>
      <c r="E386">
        <f t="shared" si="13"/>
        <v>2010.875</v>
      </c>
      <c r="F386">
        <f t="shared" si="14"/>
        <v>0.56879999999999997</v>
      </c>
      <c r="W386" s="27"/>
    </row>
    <row r="387" spans="1:23">
      <c r="A387">
        <v>2010</v>
      </c>
      <c r="B387">
        <v>12</v>
      </c>
      <c r="C387">
        <v>0.22500000000000001</v>
      </c>
      <c r="E387">
        <f t="shared" si="13"/>
        <v>2010.9583333333333</v>
      </c>
      <c r="F387">
        <f t="shared" si="14"/>
        <v>0.40499999999999997</v>
      </c>
      <c r="W387" s="27"/>
    </row>
    <row r="388" spans="1:23">
      <c r="A388">
        <v>2011</v>
      </c>
      <c r="B388">
        <v>1</v>
      </c>
      <c r="C388">
        <v>6.0999999999999999E-2</v>
      </c>
      <c r="E388">
        <f t="shared" ref="E388:E451" si="15">A388+B388/12-1/24</f>
        <v>2011.0416666666665</v>
      </c>
      <c r="F388">
        <f t="shared" ref="F388:F451" si="16">C388*9/5</f>
        <v>0.10979999999999998</v>
      </c>
      <c r="W388" s="27"/>
    </row>
    <row r="389" spans="1:23">
      <c r="A389">
        <v>2011</v>
      </c>
      <c r="B389">
        <v>2</v>
      </c>
      <c r="C389">
        <v>3.9E-2</v>
      </c>
      <c r="E389">
        <f t="shared" si="15"/>
        <v>2011.125</v>
      </c>
      <c r="F389">
        <f t="shared" si="16"/>
        <v>7.0199999999999999E-2</v>
      </c>
      <c r="W389" s="27"/>
    </row>
    <row r="390" spans="1:23">
      <c r="A390">
        <v>2011</v>
      </c>
      <c r="B390">
        <v>3</v>
      </c>
      <c r="C390">
        <v>-2.5000000000000001E-2</v>
      </c>
      <c r="E390">
        <f t="shared" si="15"/>
        <v>2011.2083333333333</v>
      </c>
      <c r="F390">
        <f t="shared" si="16"/>
        <v>-4.4999999999999998E-2</v>
      </c>
      <c r="W390" s="27"/>
    </row>
    <row r="391" spans="1:23">
      <c r="A391">
        <v>2011</v>
      </c>
      <c r="B391">
        <v>4</v>
      </c>
      <c r="C391">
        <v>6.4000000000000001E-2</v>
      </c>
      <c r="E391">
        <f t="shared" si="15"/>
        <v>2011.2916666666665</v>
      </c>
      <c r="F391">
        <f t="shared" si="16"/>
        <v>0.11520000000000001</v>
      </c>
      <c r="W391" s="27"/>
    </row>
    <row r="392" spans="1:23">
      <c r="A392">
        <v>2011</v>
      </c>
      <c r="B392">
        <v>5</v>
      </c>
      <c r="C392">
        <v>0.11600000000000001</v>
      </c>
      <c r="E392">
        <f t="shared" si="15"/>
        <v>2011.375</v>
      </c>
      <c r="F392">
        <f t="shared" si="16"/>
        <v>0.20880000000000001</v>
      </c>
      <c r="W392" s="27"/>
    </row>
    <row r="393" spans="1:23">
      <c r="A393">
        <v>2011</v>
      </c>
      <c r="B393">
        <v>6</v>
      </c>
      <c r="C393">
        <v>0.29399999999999998</v>
      </c>
      <c r="E393">
        <f t="shared" si="15"/>
        <v>2011.4583333333333</v>
      </c>
      <c r="F393">
        <f t="shared" si="16"/>
        <v>0.5292</v>
      </c>
      <c r="W393" s="27"/>
    </row>
    <row r="394" spans="1:23">
      <c r="A394">
        <v>2011</v>
      </c>
      <c r="B394">
        <v>7</v>
      </c>
      <c r="C394">
        <v>0.31900000000000001</v>
      </c>
      <c r="E394">
        <f t="shared" si="15"/>
        <v>2011.5416666666665</v>
      </c>
      <c r="F394">
        <f t="shared" si="16"/>
        <v>0.57420000000000004</v>
      </c>
      <c r="W394" s="27"/>
    </row>
    <row r="395" spans="1:23">
      <c r="A395">
        <v>2011</v>
      </c>
      <c r="B395">
        <v>8</v>
      </c>
      <c r="C395">
        <v>0.28499999999999998</v>
      </c>
      <c r="E395">
        <f t="shared" si="15"/>
        <v>2011.625</v>
      </c>
      <c r="F395">
        <f t="shared" si="16"/>
        <v>0.51300000000000001</v>
      </c>
      <c r="W395" s="27"/>
    </row>
    <row r="396" spans="1:23">
      <c r="A396">
        <v>2011</v>
      </c>
      <c r="B396">
        <v>9</v>
      </c>
      <c r="C396">
        <v>0.26600000000000001</v>
      </c>
      <c r="E396">
        <f t="shared" si="15"/>
        <v>2011.7083333333333</v>
      </c>
      <c r="F396">
        <f t="shared" si="16"/>
        <v>0.4788</v>
      </c>
      <c r="W396" s="27"/>
    </row>
    <row r="397" spans="1:23">
      <c r="A397">
        <v>2011</v>
      </c>
      <c r="B397">
        <v>10</v>
      </c>
      <c r="C397">
        <v>0.108</v>
      </c>
      <c r="E397">
        <f t="shared" si="15"/>
        <v>2011.7916666666665</v>
      </c>
      <c r="F397">
        <f t="shared" si="16"/>
        <v>0.19439999999999999</v>
      </c>
      <c r="W397" s="27"/>
    </row>
    <row r="398" spans="1:23">
      <c r="A398">
        <v>2011</v>
      </c>
      <c r="B398">
        <v>11</v>
      </c>
      <c r="C398">
        <v>0.04</v>
      </c>
      <c r="E398">
        <f t="shared" si="15"/>
        <v>2011.875</v>
      </c>
      <c r="F398">
        <f t="shared" si="16"/>
        <v>7.1999999999999995E-2</v>
      </c>
      <c r="W398" s="27"/>
    </row>
    <row r="399" spans="1:23">
      <c r="A399">
        <v>2011</v>
      </c>
      <c r="B399">
        <v>12</v>
      </c>
      <c r="C399">
        <v>0.121</v>
      </c>
      <c r="E399">
        <f t="shared" si="15"/>
        <v>2011.9583333333333</v>
      </c>
      <c r="F399">
        <f t="shared" si="16"/>
        <v>0.21779999999999999</v>
      </c>
      <c r="W399" s="27"/>
    </row>
    <row r="400" spans="1:23">
      <c r="A400">
        <v>2012</v>
      </c>
      <c r="B400">
        <v>1</v>
      </c>
      <c r="C400">
        <v>-7.2999999999999995E-2</v>
      </c>
      <c r="E400">
        <f t="shared" si="15"/>
        <v>2012.0416666666665</v>
      </c>
      <c r="F400">
        <f t="shared" si="16"/>
        <v>-0.13139999999999999</v>
      </c>
      <c r="W400" s="27"/>
    </row>
    <row r="401" spans="1:23">
      <c r="A401">
        <v>2012</v>
      </c>
      <c r="B401">
        <v>2</v>
      </c>
      <c r="C401">
        <v>-0.129</v>
      </c>
      <c r="E401">
        <f t="shared" si="15"/>
        <v>2012.125</v>
      </c>
      <c r="F401">
        <f t="shared" si="16"/>
        <v>-0.23220000000000002</v>
      </c>
      <c r="W401" s="27"/>
    </row>
    <row r="402" spans="1:23">
      <c r="A402">
        <v>2012</v>
      </c>
      <c r="B402">
        <v>3</v>
      </c>
      <c r="C402">
        <v>5.2999999999999999E-2</v>
      </c>
      <c r="E402">
        <f t="shared" si="15"/>
        <v>2012.2083333333333</v>
      </c>
      <c r="F402">
        <f t="shared" si="16"/>
        <v>9.5399999999999999E-2</v>
      </c>
      <c r="W402" s="27"/>
    </row>
    <row r="403" spans="1:23">
      <c r="A403">
        <v>2012</v>
      </c>
      <c r="B403">
        <v>4</v>
      </c>
      <c r="C403">
        <v>0.28000000000000003</v>
      </c>
      <c r="E403">
        <f t="shared" si="15"/>
        <v>2012.2916666666665</v>
      </c>
      <c r="F403">
        <f t="shared" si="16"/>
        <v>0.50400000000000011</v>
      </c>
      <c r="W403" s="27"/>
    </row>
    <row r="404" spans="1:23">
      <c r="A404">
        <v>2012</v>
      </c>
      <c r="B404">
        <v>5</v>
      </c>
      <c r="C404">
        <v>0.20599999999999999</v>
      </c>
      <c r="E404">
        <f t="shared" si="15"/>
        <v>2012.375</v>
      </c>
      <c r="F404">
        <f t="shared" si="16"/>
        <v>0.37079999999999996</v>
      </c>
      <c r="W404" s="27"/>
    </row>
    <row r="405" spans="1:23">
      <c r="A405">
        <v>2012</v>
      </c>
      <c r="B405">
        <v>6</v>
      </c>
      <c r="C405">
        <v>0.33600000000000002</v>
      </c>
      <c r="E405">
        <f t="shared" si="15"/>
        <v>2012.4583333333333</v>
      </c>
      <c r="F405">
        <f t="shared" si="16"/>
        <v>0.6048</v>
      </c>
      <c r="W405" s="27"/>
    </row>
    <row r="406" spans="1:23">
      <c r="A406">
        <v>2012</v>
      </c>
      <c r="B406">
        <v>7</v>
      </c>
      <c r="C406">
        <v>0.26200000000000001</v>
      </c>
      <c r="E406">
        <f t="shared" si="15"/>
        <v>2012.5416666666665</v>
      </c>
      <c r="F406">
        <f t="shared" si="16"/>
        <v>0.47160000000000002</v>
      </c>
      <c r="W406" s="27"/>
    </row>
    <row r="407" spans="1:23">
      <c r="A407">
        <v>2012</v>
      </c>
      <c r="B407">
        <v>8</v>
      </c>
      <c r="C407">
        <v>0.27800000000000002</v>
      </c>
      <c r="E407">
        <f t="shared" si="15"/>
        <v>2012.625</v>
      </c>
      <c r="F407">
        <f t="shared" si="16"/>
        <v>0.50040000000000007</v>
      </c>
      <c r="W407" s="27"/>
    </row>
    <row r="408" spans="1:23">
      <c r="A408">
        <v>2012</v>
      </c>
      <c r="B408">
        <v>9</v>
      </c>
      <c r="C408">
        <v>0.41099999999999998</v>
      </c>
      <c r="E408">
        <f t="shared" si="15"/>
        <v>2012.7083333333333</v>
      </c>
      <c r="F408">
        <f t="shared" si="16"/>
        <v>0.73980000000000001</v>
      </c>
      <c r="W408" s="27"/>
    </row>
    <row r="409" spans="1:23">
      <c r="A409">
        <v>2012</v>
      </c>
      <c r="B409">
        <v>10</v>
      </c>
      <c r="C409">
        <v>0.374</v>
      </c>
      <c r="E409">
        <f t="shared" si="15"/>
        <v>2012.7916666666665</v>
      </c>
      <c r="F409">
        <f t="shared" si="16"/>
        <v>0.67320000000000002</v>
      </c>
      <c r="W409" s="27"/>
    </row>
    <row r="410" spans="1:23">
      <c r="A410">
        <v>2012</v>
      </c>
      <c r="B410">
        <v>11</v>
      </c>
      <c r="C410">
        <v>0.27300000000000002</v>
      </c>
      <c r="E410">
        <f t="shared" si="15"/>
        <v>2012.875</v>
      </c>
      <c r="F410">
        <f t="shared" si="16"/>
        <v>0.49140000000000006</v>
      </c>
      <c r="W410" s="27"/>
    </row>
    <row r="411" spans="1:23">
      <c r="A411">
        <v>2012</v>
      </c>
      <c r="B411">
        <v>12</v>
      </c>
      <c r="C411">
        <v>0.155</v>
      </c>
      <c r="E411">
        <f t="shared" si="15"/>
        <v>2012.9583333333333</v>
      </c>
      <c r="F411">
        <f t="shared" si="16"/>
        <v>0.27900000000000003</v>
      </c>
      <c r="W411" s="27"/>
    </row>
    <row r="412" spans="1:23">
      <c r="A412">
        <v>2013</v>
      </c>
      <c r="B412">
        <v>1</v>
      </c>
      <c r="C412">
        <v>0.45100000000000001</v>
      </c>
      <c r="E412">
        <f t="shared" si="15"/>
        <v>2013.0416666666665</v>
      </c>
      <c r="F412">
        <f t="shared" si="16"/>
        <v>0.81180000000000008</v>
      </c>
      <c r="W412" s="27"/>
    </row>
    <row r="413" spans="1:23">
      <c r="A413">
        <v>2013</v>
      </c>
      <c r="B413">
        <v>2</v>
      </c>
      <c r="C413">
        <v>0.24299999999999999</v>
      </c>
      <c r="E413">
        <f t="shared" si="15"/>
        <v>2013.125</v>
      </c>
      <c r="F413">
        <f t="shared" si="16"/>
        <v>0.43739999999999996</v>
      </c>
      <c r="W413" s="27"/>
    </row>
    <row r="414" spans="1:23">
      <c r="A414">
        <v>2013</v>
      </c>
      <c r="B414">
        <v>3</v>
      </c>
      <c r="C414">
        <v>0.25600000000000001</v>
      </c>
      <c r="E414">
        <f t="shared" si="15"/>
        <v>2013.2083333333333</v>
      </c>
      <c r="F414">
        <f t="shared" si="16"/>
        <v>0.46080000000000004</v>
      </c>
      <c r="W414" s="27"/>
    </row>
    <row r="415" spans="1:23">
      <c r="A415">
        <v>2013</v>
      </c>
      <c r="B415">
        <v>4</v>
      </c>
      <c r="C415">
        <v>0.23899999999999999</v>
      </c>
      <c r="E415">
        <f t="shared" si="15"/>
        <v>2013.2916666666665</v>
      </c>
      <c r="F415">
        <f t="shared" si="16"/>
        <v>0.43019999999999997</v>
      </c>
      <c r="W415" s="27"/>
    </row>
    <row r="416" spans="1:23">
      <c r="A416">
        <v>2013</v>
      </c>
      <c r="B416">
        <v>5</v>
      </c>
      <c r="C416">
        <v>0.17799999999999999</v>
      </c>
      <c r="E416">
        <f t="shared" si="15"/>
        <v>2013.375</v>
      </c>
      <c r="F416">
        <f t="shared" si="16"/>
        <v>0.32039999999999996</v>
      </c>
      <c r="W416" s="27"/>
    </row>
    <row r="417" spans="1:23">
      <c r="A417">
        <v>2013</v>
      </c>
      <c r="B417">
        <v>6</v>
      </c>
      <c r="C417">
        <v>0.35499999999999998</v>
      </c>
      <c r="E417">
        <f t="shared" si="15"/>
        <v>2013.4583333333333</v>
      </c>
      <c r="F417">
        <f t="shared" si="16"/>
        <v>0.63900000000000001</v>
      </c>
      <c r="W417" s="27"/>
    </row>
    <row r="418" spans="1:23">
      <c r="A418">
        <v>2013</v>
      </c>
      <c r="B418">
        <v>7</v>
      </c>
      <c r="C418">
        <v>0.25800000000000001</v>
      </c>
      <c r="E418">
        <f t="shared" si="15"/>
        <v>2013.5416666666665</v>
      </c>
      <c r="F418">
        <f t="shared" si="16"/>
        <v>0.46440000000000003</v>
      </c>
      <c r="W418" s="27"/>
    </row>
    <row r="419" spans="1:23">
      <c r="A419">
        <v>2013</v>
      </c>
      <c r="B419">
        <v>8</v>
      </c>
      <c r="C419">
        <v>0.214</v>
      </c>
      <c r="E419">
        <f t="shared" si="15"/>
        <v>2013.625</v>
      </c>
      <c r="F419">
        <f t="shared" si="16"/>
        <v>0.38519999999999999</v>
      </c>
      <c r="W419" s="27"/>
    </row>
    <row r="420" spans="1:23">
      <c r="A420">
        <v>2013</v>
      </c>
      <c r="B420">
        <v>9</v>
      </c>
      <c r="C420">
        <v>0.311</v>
      </c>
      <c r="E420">
        <f t="shared" si="15"/>
        <v>2013.7083333333333</v>
      </c>
      <c r="F420">
        <f t="shared" si="16"/>
        <v>0.55979999999999996</v>
      </c>
      <c r="W420" s="27"/>
    </row>
    <row r="421" spans="1:23">
      <c r="A421">
        <v>2013</v>
      </c>
      <c r="B421">
        <v>10</v>
      </c>
      <c r="C421">
        <v>0.311</v>
      </c>
      <c r="E421">
        <f t="shared" si="15"/>
        <v>2013.7916666666665</v>
      </c>
      <c r="F421">
        <f t="shared" si="16"/>
        <v>0.55979999999999996</v>
      </c>
      <c r="W421" s="27"/>
    </row>
    <row r="422" spans="1:23">
      <c r="A422">
        <v>2013</v>
      </c>
      <c r="B422">
        <v>11</v>
      </c>
      <c r="C422">
        <v>0.23400000000000001</v>
      </c>
      <c r="E422">
        <f t="shared" si="15"/>
        <v>2013.875</v>
      </c>
      <c r="F422">
        <f t="shared" si="16"/>
        <v>0.42120000000000007</v>
      </c>
      <c r="W422" s="27"/>
    </row>
    <row r="423" spans="1:23">
      <c r="A423">
        <v>2013</v>
      </c>
      <c r="B423">
        <v>12</v>
      </c>
      <c r="C423">
        <v>0.24299999999999999</v>
      </c>
      <c r="E423">
        <f t="shared" si="15"/>
        <v>2013.9583333333333</v>
      </c>
      <c r="F423">
        <f t="shared" si="16"/>
        <v>0.43739999999999996</v>
      </c>
      <c r="W423" s="27"/>
    </row>
    <row r="424" spans="1:23">
      <c r="A424">
        <v>2014</v>
      </c>
      <c r="B424">
        <v>1</v>
      </c>
      <c r="C424">
        <v>0.314</v>
      </c>
      <c r="E424">
        <f t="shared" si="15"/>
        <v>2014.0416666666665</v>
      </c>
      <c r="F424">
        <f t="shared" si="16"/>
        <v>0.56520000000000004</v>
      </c>
      <c r="W424" s="27"/>
    </row>
    <row r="425" spans="1:23">
      <c r="A425">
        <v>2014</v>
      </c>
      <c r="B425">
        <v>2</v>
      </c>
      <c r="C425">
        <v>0.245</v>
      </c>
      <c r="E425">
        <f t="shared" si="15"/>
        <v>2014.125</v>
      </c>
      <c r="F425">
        <f t="shared" si="16"/>
        <v>0.441</v>
      </c>
      <c r="W425" s="27"/>
    </row>
    <row r="426" spans="1:23" ht="15" customHeight="1">
      <c r="A426">
        <v>2014</v>
      </c>
      <c r="B426">
        <v>3</v>
      </c>
      <c r="C426">
        <v>0.28599999999999998</v>
      </c>
      <c r="E426">
        <f t="shared" si="15"/>
        <v>2014.2083333333333</v>
      </c>
      <c r="F426">
        <f t="shared" si="16"/>
        <v>0.51479999999999992</v>
      </c>
    </row>
    <row r="427" spans="1:23" ht="15" customHeight="1">
      <c r="A427">
        <v>2014</v>
      </c>
      <c r="B427">
        <v>4</v>
      </c>
      <c r="C427">
        <v>0.29699999999999999</v>
      </c>
      <c r="E427">
        <f t="shared" si="15"/>
        <v>2014.2916666666665</v>
      </c>
      <c r="F427">
        <f t="shared" si="16"/>
        <v>0.53459999999999996</v>
      </c>
    </row>
    <row r="428" spans="1:23" ht="15" customHeight="1">
      <c r="A428">
        <v>2014</v>
      </c>
      <c r="B428">
        <v>5</v>
      </c>
      <c r="C428">
        <v>0.34599999999999997</v>
      </c>
      <c r="E428">
        <f t="shared" si="15"/>
        <v>2014.375</v>
      </c>
      <c r="F428">
        <f t="shared" si="16"/>
        <v>0.62280000000000002</v>
      </c>
    </row>
    <row r="429" spans="1:23" ht="15" customHeight="1">
      <c r="A429">
        <v>2014</v>
      </c>
      <c r="B429">
        <v>6</v>
      </c>
      <c r="C429">
        <v>0.42</v>
      </c>
      <c r="E429">
        <f t="shared" si="15"/>
        <v>2014.4583333333333</v>
      </c>
      <c r="F429">
        <f t="shared" si="16"/>
        <v>0.75600000000000001</v>
      </c>
    </row>
    <row r="430" spans="1:23" ht="15" customHeight="1">
      <c r="A430">
        <v>2014</v>
      </c>
      <c r="B430">
        <v>7</v>
      </c>
      <c r="C430">
        <v>0.39400000000000002</v>
      </c>
      <c r="E430">
        <f t="shared" si="15"/>
        <v>2014.5416666666665</v>
      </c>
      <c r="F430">
        <f t="shared" si="16"/>
        <v>0.70920000000000005</v>
      </c>
    </row>
    <row r="431" spans="1:23" ht="15" customHeight="1">
      <c r="A431">
        <v>2014</v>
      </c>
      <c r="B431">
        <v>8</v>
      </c>
      <c r="C431">
        <v>0.26500000000000001</v>
      </c>
      <c r="E431">
        <f t="shared" si="15"/>
        <v>2014.625</v>
      </c>
      <c r="F431">
        <f t="shared" si="16"/>
        <v>0.47700000000000004</v>
      </c>
    </row>
    <row r="432" spans="1:23" ht="15" customHeight="1">
      <c r="A432">
        <v>2014</v>
      </c>
      <c r="B432">
        <v>9</v>
      </c>
      <c r="C432">
        <v>0.26500000000000001</v>
      </c>
      <c r="E432">
        <f t="shared" si="15"/>
        <v>2014.7083333333333</v>
      </c>
      <c r="F432">
        <f t="shared" si="16"/>
        <v>0.47700000000000004</v>
      </c>
    </row>
    <row r="433" spans="1:6" ht="15" customHeight="1">
      <c r="A433">
        <v>2014</v>
      </c>
      <c r="B433">
        <v>10</v>
      </c>
      <c r="C433">
        <v>0.39900000000000002</v>
      </c>
      <c r="E433">
        <f t="shared" si="15"/>
        <v>2014.7916666666665</v>
      </c>
      <c r="F433">
        <f t="shared" si="16"/>
        <v>0.71820000000000006</v>
      </c>
    </row>
    <row r="434" spans="1:6" ht="15" customHeight="1">
      <c r="A434">
        <v>2014</v>
      </c>
      <c r="B434">
        <v>11</v>
      </c>
      <c r="C434">
        <v>0.34499999999999997</v>
      </c>
      <c r="E434">
        <f t="shared" si="15"/>
        <v>2014.875</v>
      </c>
      <c r="F434">
        <f t="shared" si="16"/>
        <v>0.62099999999999989</v>
      </c>
    </row>
    <row r="435" spans="1:6" ht="15" customHeight="1">
      <c r="A435">
        <v>2014</v>
      </c>
      <c r="B435">
        <v>12</v>
      </c>
      <c r="C435">
        <v>0.373</v>
      </c>
      <c r="E435">
        <f t="shared" si="15"/>
        <v>2014.9583333333333</v>
      </c>
      <c r="F435">
        <f t="shared" si="16"/>
        <v>0.6714</v>
      </c>
    </row>
    <row r="436" spans="1:6" ht="15" customHeight="1">
      <c r="A436">
        <v>2015</v>
      </c>
      <c r="B436">
        <v>1</v>
      </c>
      <c r="C436">
        <v>0.42499999999999999</v>
      </c>
      <c r="E436">
        <f t="shared" si="15"/>
        <v>2015.0416666666665</v>
      </c>
      <c r="F436">
        <f t="shared" si="16"/>
        <v>0.7649999999999999</v>
      </c>
    </row>
    <row r="437" spans="1:6" ht="15" customHeight="1">
      <c r="A437">
        <v>2015</v>
      </c>
      <c r="B437">
        <v>2</v>
      </c>
      <c r="C437">
        <v>0.40400000000000003</v>
      </c>
      <c r="E437">
        <f t="shared" si="15"/>
        <v>2015.125</v>
      </c>
      <c r="F437">
        <f t="shared" si="16"/>
        <v>0.72720000000000007</v>
      </c>
    </row>
    <row r="438" spans="1:6">
      <c r="A438">
        <v>2015</v>
      </c>
      <c r="B438">
        <v>3</v>
      </c>
      <c r="C438">
        <v>0.35499999999999998</v>
      </c>
      <c r="E438">
        <f t="shared" si="15"/>
        <v>2015.2083333333333</v>
      </c>
      <c r="F438">
        <f t="shared" si="16"/>
        <v>0.63900000000000001</v>
      </c>
    </row>
    <row r="439" spans="1:6">
      <c r="A439">
        <v>2015</v>
      </c>
      <c r="B439">
        <v>4</v>
      </c>
      <c r="C439">
        <v>0.23699999999999999</v>
      </c>
      <c r="E439">
        <f t="shared" si="15"/>
        <v>2015.2916666666665</v>
      </c>
      <c r="F439">
        <f t="shared" si="16"/>
        <v>0.42659999999999998</v>
      </c>
    </row>
    <row r="440" spans="1:6">
      <c r="A440">
        <v>2015</v>
      </c>
      <c r="B440">
        <v>5</v>
      </c>
      <c r="C440">
        <v>0.38600000000000001</v>
      </c>
      <c r="E440">
        <f t="shared" si="15"/>
        <v>2015.375</v>
      </c>
      <c r="F440">
        <f t="shared" si="16"/>
        <v>0.69480000000000008</v>
      </c>
    </row>
    <row r="441" spans="1:6">
      <c r="A441">
        <v>2015</v>
      </c>
      <c r="B441">
        <v>6</v>
      </c>
      <c r="C441">
        <v>0.46600000000000003</v>
      </c>
      <c r="E441">
        <f t="shared" si="15"/>
        <v>2015.4583333333333</v>
      </c>
      <c r="F441">
        <f t="shared" si="16"/>
        <v>0.83879999999999999</v>
      </c>
    </row>
    <row r="442" spans="1:6">
      <c r="A442">
        <v>2015</v>
      </c>
      <c r="B442">
        <v>7</v>
      </c>
      <c r="C442">
        <v>0.35299999999999998</v>
      </c>
      <c r="E442">
        <f t="shared" si="15"/>
        <v>2015.5416666666665</v>
      </c>
      <c r="F442">
        <f t="shared" si="16"/>
        <v>0.63539999999999996</v>
      </c>
    </row>
    <row r="443" spans="1:6">
      <c r="A443">
        <v>2015</v>
      </c>
      <c r="B443">
        <v>8</v>
      </c>
      <c r="C443">
        <v>0.46400000000000002</v>
      </c>
      <c r="E443">
        <f t="shared" si="15"/>
        <v>2015.625</v>
      </c>
      <c r="F443">
        <f t="shared" si="16"/>
        <v>0.83520000000000005</v>
      </c>
    </row>
    <row r="444" spans="1:6">
      <c r="A444">
        <v>2015</v>
      </c>
      <c r="B444">
        <v>9</v>
      </c>
      <c r="C444">
        <v>0.495</v>
      </c>
      <c r="E444">
        <f t="shared" si="15"/>
        <v>2015.7083333333333</v>
      </c>
      <c r="F444">
        <f t="shared" si="16"/>
        <v>0.89100000000000001</v>
      </c>
    </row>
    <row r="445" spans="1:6">
      <c r="A445">
        <v>2015</v>
      </c>
      <c r="B445">
        <v>10</v>
      </c>
      <c r="C445">
        <v>0.65100000000000002</v>
      </c>
      <c r="E445">
        <f t="shared" si="15"/>
        <v>2015.7916666666665</v>
      </c>
      <c r="F445">
        <f t="shared" si="16"/>
        <v>1.1718</v>
      </c>
    </row>
    <row r="446" spans="1:6">
      <c r="A446">
        <v>2015</v>
      </c>
      <c r="B446">
        <v>11</v>
      </c>
      <c r="C446">
        <v>0.57099999999999995</v>
      </c>
      <c r="E446">
        <f t="shared" si="15"/>
        <v>2015.875</v>
      </c>
      <c r="F446">
        <f t="shared" si="16"/>
        <v>1.0277999999999998</v>
      </c>
    </row>
    <row r="447" spans="1:6">
      <c r="A447">
        <v>2015</v>
      </c>
      <c r="B447">
        <v>12</v>
      </c>
      <c r="C447">
        <v>0.66500000000000004</v>
      </c>
      <c r="E447">
        <f t="shared" si="15"/>
        <v>2015.9583333333333</v>
      </c>
      <c r="F447">
        <f t="shared" si="16"/>
        <v>1.1970000000000001</v>
      </c>
    </row>
    <row r="448" spans="1:6">
      <c r="A448">
        <v>2016</v>
      </c>
      <c r="B448">
        <v>1</v>
      </c>
      <c r="C448">
        <v>0.74199999999999999</v>
      </c>
      <c r="E448">
        <f t="shared" si="15"/>
        <v>2016.0416666666665</v>
      </c>
      <c r="F448">
        <f t="shared" si="16"/>
        <v>1.3355999999999999</v>
      </c>
    </row>
    <row r="449" spans="1:6">
      <c r="A449">
        <v>2016</v>
      </c>
      <c r="B449">
        <v>2</v>
      </c>
      <c r="C449">
        <v>1.0620000000000001</v>
      </c>
      <c r="E449">
        <f t="shared" si="15"/>
        <v>2016.125</v>
      </c>
      <c r="F449">
        <f t="shared" si="16"/>
        <v>1.9116</v>
      </c>
    </row>
    <row r="450" spans="1:6">
      <c r="A450">
        <v>2016</v>
      </c>
      <c r="B450">
        <v>3</v>
      </c>
      <c r="C450">
        <v>0.94</v>
      </c>
      <c r="E450">
        <f t="shared" si="15"/>
        <v>2016.2083333333333</v>
      </c>
      <c r="F450">
        <f t="shared" si="16"/>
        <v>1.6919999999999997</v>
      </c>
    </row>
    <row r="451" spans="1:6">
      <c r="A451">
        <v>2016</v>
      </c>
      <c r="B451">
        <v>4</v>
      </c>
      <c r="C451">
        <v>0.82199999999999995</v>
      </c>
      <c r="E451">
        <f t="shared" si="15"/>
        <v>2016.2916666666665</v>
      </c>
      <c r="F451">
        <f t="shared" si="16"/>
        <v>1.4796</v>
      </c>
    </row>
    <row r="452" spans="1:6">
      <c r="A452">
        <v>2016</v>
      </c>
      <c r="B452">
        <v>5</v>
      </c>
      <c r="C452">
        <v>0.58499999999999996</v>
      </c>
      <c r="E452">
        <f t="shared" ref="E452:E503" si="17">A452+B452/12-1/24</f>
        <v>2016.375</v>
      </c>
      <c r="F452">
        <f t="shared" ref="F452:F501" si="18">C452*9/5</f>
        <v>1.0529999999999999</v>
      </c>
    </row>
    <row r="453" spans="1:6">
      <c r="A453">
        <v>2016</v>
      </c>
      <c r="B453">
        <v>6</v>
      </c>
      <c r="C453">
        <v>0.54600000000000004</v>
      </c>
      <c r="E453">
        <f t="shared" si="17"/>
        <v>2016.4583333333333</v>
      </c>
      <c r="F453">
        <f t="shared" si="18"/>
        <v>0.98280000000000012</v>
      </c>
    </row>
    <row r="454" spans="1:6">
      <c r="A454">
        <v>2016</v>
      </c>
      <c r="B454">
        <v>7</v>
      </c>
      <c r="C454">
        <v>0.53500000000000003</v>
      </c>
      <c r="E454">
        <f t="shared" si="17"/>
        <v>2016.5416666666665</v>
      </c>
      <c r="F454">
        <f t="shared" si="18"/>
        <v>0.96300000000000008</v>
      </c>
    </row>
    <row r="455" spans="1:6">
      <c r="A455">
        <v>2016</v>
      </c>
      <c r="B455">
        <v>8</v>
      </c>
      <c r="C455">
        <v>0.52800000000000002</v>
      </c>
      <c r="E455">
        <f t="shared" si="17"/>
        <v>2016.625</v>
      </c>
      <c r="F455">
        <f t="shared" si="18"/>
        <v>0.95040000000000013</v>
      </c>
    </row>
    <row r="456" spans="1:6">
      <c r="A456">
        <v>2016</v>
      </c>
      <c r="B456">
        <v>9</v>
      </c>
      <c r="C456">
        <v>0.65600000000000003</v>
      </c>
      <c r="E456">
        <f t="shared" si="17"/>
        <v>2016.7083333333333</v>
      </c>
      <c r="F456">
        <f t="shared" si="18"/>
        <v>1.1808000000000001</v>
      </c>
    </row>
    <row r="457" spans="1:6">
      <c r="A457">
        <v>2016</v>
      </c>
      <c r="B457">
        <v>10</v>
      </c>
      <c r="C457">
        <v>0.52</v>
      </c>
      <c r="E457">
        <f t="shared" si="17"/>
        <v>2016.7916666666665</v>
      </c>
      <c r="F457">
        <f t="shared" si="18"/>
        <v>0.93599999999999994</v>
      </c>
    </row>
    <row r="458" spans="1:6">
      <c r="A458">
        <v>2016</v>
      </c>
      <c r="B458">
        <v>11</v>
      </c>
      <c r="C458">
        <v>0.497</v>
      </c>
      <c r="E458">
        <f t="shared" si="17"/>
        <v>2016.875</v>
      </c>
      <c r="F458">
        <f t="shared" si="18"/>
        <v>0.89459999999999995</v>
      </c>
    </row>
    <row r="459" spans="1:6">
      <c r="A459">
        <v>2016</v>
      </c>
      <c r="B459">
        <v>12</v>
      </c>
      <c r="C459">
        <v>0.33600000000000002</v>
      </c>
      <c r="E459">
        <f t="shared" si="17"/>
        <v>2016.9583333333333</v>
      </c>
      <c r="F459">
        <f t="shared" si="18"/>
        <v>0.6048</v>
      </c>
    </row>
    <row r="460" spans="1:6">
      <c r="A460">
        <v>2017</v>
      </c>
      <c r="B460">
        <v>1</v>
      </c>
      <c r="C460">
        <v>0.48599999999999999</v>
      </c>
      <c r="E460">
        <f t="shared" si="17"/>
        <v>2017.0416666666665</v>
      </c>
      <c r="F460">
        <f t="shared" si="18"/>
        <v>0.87479999999999991</v>
      </c>
    </row>
    <row r="461" spans="1:6">
      <c r="A461">
        <v>2017</v>
      </c>
      <c r="B461">
        <v>2</v>
      </c>
      <c r="C461">
        <v>0.57899999999999996</v>
      </c>
      <c r="E461">
        <f t="shared" si="17"/>
        <v>2017.125</v>
      </c>
      <c r="F461">
        <f t="shared" si="18"/>
        <v>1.0421999999999998</v>
      </c>
    </row>
    <row r="462" spans="1:6">
      <c r="A462">
        <v>2017</v>
      </c>
      <c r="B462">
        <v>3</v>
      </c>
      <c r="C462">
        <v>0.47699999999999998</v>
      </c>
      <c r="E462">
        <f t="shared" si="17"/>
        <v>2017.2083333333333</v>
      </c>
      <c r="F462">
        <f t="shared" si="18"/>
        <v>0.85860000000000003</v>
      </c>
    </row>
    <row r="463" spans="1:6">
      <c r="A463">
        <v>2017</v>
      </c>
      <c r="B463">
        <v>4</v>
      </c>
      <c r="C463">
        <v>0.43</v>
      </c>
      <c r="E463">
        <f t="shared" si="17"/>
        <v>2017.2916666666665</v>
      </c>
      <c r="F463">
        <f t="shared" si="18"/>
        <v>0.77400000000000002</v>
      </c>
    </row>
    <row r="464" spans="1:6">
      <c r="A464">
        <v>2017</v>
      </c>
      <c r="B464">
        <v>5</v>
      </c>
      <c r="C464">
        <v>0.52800000000000002</v>
      </c>
      <c r="E464">
        <f t="shared" si="17"/>
        <v>2017.375</v>
      </c>
      <c r="F464">
        <f t="shared" si="18"/>
        <v>0.95040000000000013</v>
      </c>
    </row>
    <row r="465" spans="1:6">
      <c r="A465">
        <v>2017</v>
      </c>
      <c r="B465">
        <v>6</v>
      </c>
      <c r="C465">
        <v>0.40699999999999997</v>
      </c>
      <c r="E465">
        <f t="shared" si="17"/>
        <v>2017.4583333333333</v>
      </c>
      <c r="F465">
        <f t="shared" si="18"/>
        <v>0.73259999999999992</v>
      </c>
    </row>
    <row r="466" spans="1:6">
      <c r="A466">
        <v>2017</v>
      </c>
      <c r="B466">
        <v>7</v>
      </c>
      <c r="C466">
        <v>0.48599999999999999</v>
      </c>
      <c r="E466">
        <f t="shared" si="17"/>
        <v>2017.5416666666665</v>
      </c>
      <c r="F466">
        <f t="shared" si="18"/>
        <v>0.87479999999999991</v>
      </c>
    </row>
    <row r="467" spans="1:6">
      <c r="A467">
        <v>2017</v>
      </c>
      <c r="B467">
        <v>8</v>
      </c>
      <c r="C467">
        <v>0.59199999999999997</v>
      </c>
      <c r="E467">
        <f t="shared" si="17"/>
        <v>2017.625</v>
      </c>
      <c r="F467">
        <f t="shared" si="18"/>
        <v>1.0655999999999999</v>
      </c>
    </row>
    <row r="468" spans="1:6">
      <c r="A468">
        <v>2017</v>
      </c>
      <c r="B468">
        <v>9</v>
      </c>
      <c r="C468">
        <v>0.71</v>
      </c>
      <c r="E468">
        <f t="shared" si="17"/>
        <v>2017.7083333333333</v>
      </c>
      <c r="F468">
        <f t="shared" si="18"/>
        <v>1.278</v>
      </c>
    </row>
    <row r="469" spans="1:6">
      <c r="A469">
        <v>2017</v>
      </c>
      <c r="B469">
        <v>10</v>
      </c>
      <c r="C469">
        <v>0.67700000000000005</v>
      </c>
      <c r="E469">
        <f t="shared" si="17"/>
        <v>2017.7916666666665</v>
      </c>
      <c r="F469">
        <f t="shared" si="18"/>
        <v>1.2185999999999999</v>
      </c>
    </row>
    <row r="470" spans="1:6">
      <c r="A470">
        <v>2017</v>
      </c>
      <c r="B470">
        <v>11</v>
      </c>
      <c r="C470">
        <v>0.441</v>
      </c>
      <c r="E470">
        <f t="shared" si="17"/>
        <v>2017.875</v>
      </c>
      <c r="F470">
        <f t="shared" si="18"/>
        <v>0.79379999999999995</v>
      </c>
    </row>
    <row r="471" spans="1:6">
      <c r="A471">
        <v>2017</v>
      </c>
      <c r="B471">
        <v>12</v>
      </c>
      <c r="C471">
        <v>0.49099999999999999</v>
      </c>
      <c r="E471">
        <f t="shared" si="17"/>
        <v>2017.9583333333333</v>
      </c>
      <c r="F471">
        <f t="shared" si="18"/>
        <v>0.88379999999999992</v>
      </c>
    </row>
    <row r="472" spans="1:6">
      <c r="A472">
        <v>2018</v>
      </c>
      <c r="B472">
        <v>1</v>
      </c>
      <c r="C472">
        <v>0.42099999999999999</v>
      </c>
      <c r="E472">
        <f t="shared" si="17"/>
        <v>2018.0416666666665</v>
      </c>
      <c r="F472">
        <f t="shared" si="18"/>
        <v>0.75779999999999992</v>
      </c>
    </row>
    <row r="473" spans="1:6">
      <c r="A473">
        <v>2018</v>
      </c>
      <c r="B473">
        <v>2</v>
      </c>
      <c r="C473">
        <v>0.36699999999999999</v>
      </c>
      <c r="E473">
        <f t="shared" si="17"/>
        <v>2018.125</v>
      </c>
      <c r="F473">
        <f t="shared" si="18"/>
        <v>0.66059999999999997</v>
      </c>
    </row>
    <row r="474" spans="1:6">
      <c r="A474">
        <v>2018</v>
      </c>
      <c r="B474">
        <v>3</v>
      </c>
      <c r="C474">
        <v>0.41099999999999998</v>
      </c>
      <c r="E474">
        <f t="shared" si="17"/>
        <v>2018.2083333333333</v>
      </c>
      <c r="F474">
        <f t="shared" si="18"/>
        <v>0.73980000000000001</v>
      </c>
    </row>
    <row r="475" spans="1:6">
      <c r="A475">
        <v>2018</v>
      </c>
      <c r="B475">
        <v>4</v>
      </c>
      <c r="C475">
        <v>0.32500000000000001</v>
      </c>
      <c r="E475">
        <f t="shared" si="17"/>
        <v>2018.2916666666665</v>
      </c>
      <c r="F475">
        <f t="shared" si="18"/>
        <v>0.58500000000000008</v>
      </c>
    </row>
    <row r="476" spans="1:6">
      <c r="A476">
        <v>2018</v>
      </c>
      <c r="B476">
        <v>5</v>
      </c>
      <c r="C476">
        <v>0.316</v>
      </c>
      <c r="E476">
        <f t="shared" si="17"/>
        <v>2018.375</v>
      </c>
      <c r="F476">
        <f t="shared" si="18"/>
        <v>0.56879999999999997</v>
      </c>
    </row>
    <row r="477" spans="1:6">
      <c r="A477">
        <v>2018</v>
      </c>
      <c r="B477">
        <v>6</v>
      </c>
      <c r="C477">
        <v>0.371</v>
      </c>
      <c r="E477">
        <f t="shared" si="17"/>
        <v>2018.4583333333333</v>
      </c>
      <c r="F477">
        <f t="shared" si="18"/>
        <v>0.66779999999999995</v>
      </c>
    </row>
    <row r="478" spans="1:6">
      <c r="A478">
        <v>2018</v>
      </c>
      <c r="B478">
        <v>7</v>
      </c>
      <c r="C478">
        <v>0.505</v>
      </c>
      <c r="E478">
        <f t="shared" si="17"/>
        <v>2018.5416666666665</v>
      </c>
      <c r="F478">
        <f t="shared" si="18"/>
        <v>0.90900000000000003</v>
      </c>
    </row>
    <row r="479" spans="1:6">
      <c r="A479">
        <v>2018</v>
      </c>
      <c r="B479">
        <v>8</v>
      </c>
      <c r="C479">
        <v>0.38500000000000001</v>
      </c>
      <c r="E479">
        <f t="shared" si="17"/>
        <v>2018.625</v>
      </c>
      <c r="F479">
        <f t="shared" si="18"/>
        <v>0.69299999999999995</v>
      </c>
    </row>
    <row r="480" spans="1:6">
      <c r="A480">
        <v>2018</v>
      </c>
      <c r="B480">
        <v>9</v>
      </c>
      <c r="C480">
        <v>0.36399999999999999</v>
      </c>
      <c r="E480">
        <f t="shared" si="17"/>
        <v>2018.7083333333333</v>
      </c>
      <c r="F480">
        <f t="shared" si="18"/>
        <v>0.6552</v>
      </c>
    </row>
    <row r="481" spans="1:6">
      <c r="A481">
        <v>2018</v>
      </c>
      <c r="B481">
        <v>10</v>
      </c>
      <c r="C481">
        <v>0.40500000000000003</v>
      </c>
      <c r="E481">
        <f t="shared" si="17"/>
        <v>2018.7916666666665</v>
      </c>
      <c r="F481">
        <f t="shared" si="18"/>
        <v>0.72900000000000009</v>
      </c>
    </row>
    <row r="482" spans="1:6">
      <c r="A482">
        <v>2018</v>
      </c>
      <c r="B482">
        <v>11</v>
      </c>
      <c r="C482">
        <v>0.41199999999999998</v>
      </c>
      <c r="E482">
        <f t="shared" si="17"/>
        <v>2018.875</v>
      </c>
      <c r="F482">
        <f t="shared" si="18"/>
        <v>0.74159999999999993</v>
      </c>
    </row>
    <row r="483" spans="1:6">
      <c r="A483">
        <v>2018</v>
      </c>
      <c r="B483">
        <v>12</v>
      </c>
      <c r="C483">
        <v>0.41</v>
      </c>
      <c r="E483">
        <f t="shared" si="17"/>
        <v>2018.9583333333333</v>
      </c>
      <c r="F483">
        <f t="shared" si="18"/>
        <v>0.73799999999999999</v>
      </c>
    </row>
    <row r="484" spans="1:6">
      <c r="A484">
        <v>2019</v>
      </c>
      <c r="B484">
        <v>1</v>
      </c>
      <c r="C484">
        <v>0.53100000000000003</v>
      </c>
      <c r="E484">
        <f t="shared" si="17"/>
        <v>2019.0416666666665</v>
      </c>
      <c r="F484">
        <f t="shared" si="18"/>
        <v>0.95579999999999998</v>
      </c>
    </row>
    <row r="485" spans="1:6">
      <c r="A485">
        <v>2019</v>
      </c>
      <c r="B485">
        <v>2</v>
      </c>
      <c r="C485">
        <v>0.51200000000000001</v>
      </c>
      <c r="E485">
        <f t="shared" si="17"/>
        <v>2019.125</v>
      </c>
      <c r="F485">
        <f t="shared" si="18"/>
        <v>0.92160000000000009</v>
      </c>
    </row>
    <row r="486" spans="1:6">
      <c r="A486">
        <v>2019</v>
      </c>
      <c r="B486">
        <v>3</v>
      </c>
      <c r="C486">
        <v>0.56799999999999995</v>
      </c>
      <c r="E486">
        <f t="shared" si="17"/>
        <v>2019.2083333333333</v>
      </c>
      <c r="F486">
        <f t="shared" si="18"/>
        <v>1.0223999999999998</v>
      </c>
    </row>
    <row r="487" spans="1:6">
      <c r="A487">
        <v>2019</v>
      </c>
      <c r="B487">
        <v>4</v>
      </c>
      <c r="C487">
        <v>0.63900000000000001</v>
      </c>
      <c r="E487">
        <f t="shared" si="17"/>
        <v>2019.2916666666665</v>
      </c>
      <c r="F487">
        <f t="shared" si="18"/>
        <v>1.1502000000000001</v>
      </c>
    </row>
    <row r="488" spans="1:6">
      <c r="A488">
        <v>2019</v>
      </c>
      <c r="B488">
        <v>5</v>
      </c>
      <c r="C488">
        <v>0.504</v>
      </c>
      <c r="E488">
        <f t="shared" si="17"/>
        <v>2019.375</v>
      </c>
      <c r="F488">
        <f t="shared" si="18"/>
        <v>0.9071999999999999</v>
      </c>
    </row>
    <row r="489" spans="1:6">
      <c r="A489">
        <v>2019</v>
      </c>
      <c r="B489">
        <v>6</v>
      </c>
      <c r="C489">
        <v>0.70099999999999996</v>
      </c>
      <c r="E489">
        <f t="shared" si="17"/>
        <v>2019.4583333333333</v>
      </c>
      <c r="F489">
        <f t="shared" si="18"/>
        <v>1.2617999999999998</v>
      </c>
    </row>
    <row r="490" spans="1:6">
      <c r="A490">
        <v>2019</v>
      </c>
      <c r="B490">
        <v>7</v>
      </c>
      <c r="C490">
        <v>0.56399999999999995</v>
      </c>
      <c r="E490">
        <f t="shared" si="17"/>
        <v>2019.5416666666665</v>
      </c>
      <c r="F490">
        <f t="shared" si="18"/>
        <v>1.0151999999999999</v>
      </c>
    </row>
    <row r="491" spans="1:6">
      <c r="A491">
        <v>2019</v>
      </c>
      <c r="B491">
        <v>8</v>
      </c>
      <c r="C491">
        <v>0.54600000000000004</v>
      </c>
      <c r="E491">
        <f t="shared" si="17"/>
        <v>2019.625</v>
      </c>
      <c r="F491">
        <f t="shared" si="18"/>
        <v>0.98280000000000012</v>
      </c>
    </row>
    <row r="492" spans="1:6">
      <c r="A492">
        <v>2019</v>
      </c>
      <c r="B492">
        <v>9</v>
      </c>
      <c r="C492">
        <v>0.72299999999999998</v>
      </c>
      <c r="E492">
        <f t="shared" si="17"/>
        <v>2019.7083333333333</v>
      </c>
      <c r="F492">
        <f t="shared" si="18"/>
        <v>1.3013999999999999</v>
      </c>
    </row>
    <row r="493" spans="1:6">
      <c r="A493">
        <v>2019</v>
      </c>
      <c r="B493">
        <v>10</v>
      </c>
      <c r="C493">
        <v>0.55200000000000005</v>
      </c>
      <c r="E493">
        <f t="shared" si="17"/>
        <v>2019.7916666666665</v>
      </c>
      <c r="F493">
        <f t="shared" si="18"/>
        <v>0.99360000000000004</v>
      </c>
    </row>
    <row r="494" spans="1:6">
      <c r="A494">
        <v>2019</v>
      </c>
      <c r="B494">
        <v>11</v>
      </c>
      <c r="C494">
        <v>0.56999999999999995</v>
      </c>
      <c r="E494">
        <f t="shared" si="17"/>
        <v>2019.875</v>
      </c>
      <c r="F494">
        <f t="shared" si="18"/>
        <v>1.026</v>
      </c>
    </row>
    <row r="495" spans="1:6">
      <c r="A495">
        <v>2019</v>
      </c>
      <c r="B495">
        <v>12</v>
      </c>
      <c r="C495">
        <v>0.67200000000000004</v>
      </c>
      <c r="E495">
        <f t="shared" si="17"/>
        <v>2019.9583333333333</v>
      </c>
      <c r="F495">
        <f t="shared" si="18"/>
        <v>1.2096</v>
      </c>
    </row>
    <row r="496" spans="1:6">
      <c r="A496">
        <v>2020</v>
      </c>
      <c r="B496">
        <v>1</v>
      </c>
      <c r="C496">
        <v>0.72</v>
      </c>
      <c r="E496">
        <f t="shared" si="17"/>
        <v>2020.0416666666665</v>
      </c>
      <c r="F496">
        <f t="shared" si="18"/>
        <v>1.2959999999999998</v>
      </c>
    </row>
    <row r="497" spans="1:6">
      <c r="A497">
        <v>2020</v>
      </c>
      <c r="B497">
        <v>2</v>
      </c>
      <c r="C497">
        <v>0.84599999999999997</v>
      </c>
      <c r="E497">
        <f t="shared" si="17"/>
        <v>2020.125</v>
      </c>
      <c r="F497">
        <f t="shared" si="18"/>
        <v>1.5227999999999999</v>
      </c>
    </row>
    <row r="498" spans="1:6">
      <c r="A498">
        <v>2020</v>
      </c>
      <c r="B498">
        <v>3</v>
      </c>
      <c r="C498">
        <v>0.68100000000000005</v>
      </c>
      <c r="E498">
        <f t="shared" si="17"/>
        <v>2020.2083333333333</v>
      </c>
      <c r="F498">
        <f t="shared" si="18"/>
        <v>1.2258</v>
      </c>
    </row>
    <row r="499" spans="1:6">
      <c r="A499">
        <v>2020</v>
      </c>
      <c r="B499">
        <v>4</v>
      </c>
      <c r="C499">
        <v>0.6</v>
      </c>
      <c r="E499">
        <f t="shared" si="17"/>
        <v>2020.2916666666665</v>
      </c>
      <c r="F499">
        <f t="shared" si="18"/>
        <v>1.0799999999999998</v>
      </c>
    </row>
    <row r="500" spans="1:6">
      <c r="A500">
        <v>2020</v>
      </c>
      <c r="B500">
        <v>5</v>
      </c>
      <c r="C500">
        <v>0.67800000000000005</v>
      </c>
      <c r="E500">
        <f t="shared" si="17"/>
        <v>2020.375</v>
      </c>
      <c r="F500">
        <f t="shared" si="18"/>
        <v>1.2204000000000002</v>
      </c>
    </row>
    <row r="501" spans="1:6">
      <c r="A501">
        <v>2020</v>
      </c>
      <c r="B501">
        <v>6</v>
      </c>
      <c r="C501">
        <v>0.64600000000000002</v>
      </c>
      <c r="E501">
        <f t="shared" si="17"/>
        <v>2020.4583333333333</v>
      </c>
      <c r="F501">
        <f t="shared" si="18"/>
        <v>1.1628000000000001</v>
      </c>
    </row>
    <row r="502" spans="1:6">
      <c r="A502">
        <v>2020</v>
      </c>
      <c r="B502">
        <v>7</v>
      </c>
      <c r="C502">
        <v>0.59699999999999998</v>
      </c>
      <c r="E502">
        <f t="shared" si="17"/>
        <v>2020.5416666666665</v>
      </c>
      <c r="F502">
        <f t="shared" ref="F502:F503" si="19">C502*9/5</f>
        <v>1.0745999999999998</v>
      </c>
    </row>
    <row r="503" spans="1:6">
      <c r="A503">
        <v>2020</v>
      </c>
      <c r="B503">
        <v>8</v>
      </c>
      <c r="C503">
        <v>0.61899999999999999</v>
      </c>
      <c r="E503">
        <f t="shared" si="17"/>
        <v>2020.625</v>
      </c>
      <c r="F503">
        <f t="shared" si="19"/>
        <v>1.1141999999999999</v>
      </c>
    </row>
    <row r="504" spans="1:6">
      <c r="A504">
        <v>2020</v>
      </c>
      <c r="B504">
        <v>9</v>
      </c>
      <c r="C504">
        <v>0.69799999999999995</v>
      </c>
      <c r="E504">
        <f t="shared" ref="E504:E508" si="20">A504+B504/12-1/24</f>
        <v>2020.7083333333333</v>
      </c>
      <c r="F504">
        <f t="shared" ref="F504:F508" si="21">C504*9/5</f>
        <v>1.2564</v>
      </c>
    </row>
    <row r="505" spans="1:6">
      <c r="A505">
        <v>2020</v>
      </c>
      <c r="B505">
        <v>10</v>
      </c>
      <c r="C505">
        <v>0.64</v>
      </c>
      <c r="E505">
        <f t="shared" si="20"/>
        <v>2020.7916666666665</v>
      </c>
      <c r="F505">
        <f t="shared" si="21"/>
        <v>1.1519999999999999</v>
      </c>
    </row>
    <row r="506" spans="1:6">
      <c r="A506">
        <v>2020</v>
      </c>
      <c r="B506">
        <v>11</v>
      </c>
      <c r="C506">
        <v>0.66100000000000003</v>
      </c>
      <c r="E506">
        <f t="shared" si="20"/>
        <v>2020.875</v>
      </c>
      <c r="F506">
        <f t="shared" si="21"/>
        <v>1.1898</v>
      </c>
    </row>
    <row r="507" spans="1:6">
      <c r="A507">
        <v>2020</v>
      </c>
      <c r="B507">
        <v>12</v>
      </c>
      <c r="C507">
        <v>0.44400000000000001</v>
      </c>
      <c r="E507">
        <f t="shared" si="20"/>
        <v>2020.9583333333333</v>
      </c>
      <c r="F507">
        <f t="shared" si="21"/>
        <v>0.79920000000000002</v>
      </c>
    </row>
    <row r="508" spans="1:6">
      <c r="A508">
        <v>2021</v>
      </c>
      <c r="B508">
        <v>1</v>
      </c>
      <c r="C508">
        <v>0.432</v>
      </c>
      <c r="E508">
        <f t="shared" si="20"/>
        <v>2021.0416666666665</v>
      </c>
      <c r="F508">
        <f t="shared" si="21"/>
        <v>0.77759999999999996</v>
      </c>
    </row>
    <row r="509" spans="1:6">
      <c r="A509">
        <v>2021</v>
      </c>
      <c r="B509">
        <v>2</v>
      </c>
      <c r="C509">
        <v>0.47899999999999998</v>
      </c>
      <c r="E509">
        <f t="shared" ref="E509:E512" si="22">A509+B509/12-1/24</f>
        <v>2021.125</v>
      </c>
      <c r="F509">
        <f t="shared" ref="F509:F512" si="23">C509*9/5</f>
        <v>0.86219999999999997</v>
      </c>
    </row>
    <row r="510" spans="1:6">
      <c r="A510">
        <v>2021</v>
      </c>
      <c r="B510">
        <v>3</v>
      </c>
      <c r="C510">
        <v>0.309</v>
      </c>
      <c r="E510">
        <f t="shared" si="22"/>
        <v>2021.2083333333333</v>
      </c>
      <c r="F510">
        <f t="shared" si="23"/>
        <v>0.55620000000000003</v>
      </c>
    </row>
    <row r="511" spans="1:6">
      <c r="A511">
        <v>2021</v>
      </c>
      <c r="B511">
        <v>4</v>
      </c>
      <c r="C511">
        <v>0.38400000000000001</v>
      </c>
      <c r="E511">
        <f t="shared" si="22"/>
        <v>2021.2916666666665</v>
      </c>
      <c r="F511">
        <f t="shared" si="23"/>
        <v>0.69120000000000004</v>
      </c>
    </row>
    <row r="512" spans="1:6">
      <c r="A512">
        <v>2021</v>
      </c>
      <c r="B512">
        <v>5</v>
      </c>
      <c r="C512">
        <v>0.42499999999999999</v>
      </c>
      <c r="E512">
        <f t="shared" si="22"/>
        <v>2021.375</v>
      </c>
      <c r="F512">
        <f t="shared" si="23"/>
        <v>0.7649999999999999</v>
      </c>
    </row>
    <row r="513" spans="1:6">
      <c r="A513">
        <v>2021</v>
      </c>
      <c r="B513">
        <v>6</v>
      </c>
      <c r="C513">
        <v>0.41199999999999998</v>
      </c>
      <c r="E513">
        <f t="shared" ref="E513:E518" si="24">A513+B513/12-1/24</f>
        <v>2021.4583333333333</v>
      </c>
      <c r="F513">
        <f t="shared" ref="F513:F518" si="25">C513*9/5</f>
        <v>0.74159999999999993</v>
      </c>
    </row>
    <row r="514" spans="1:6">
      <c r="A514">
        <v>2021</v>
      </c>
      <c r="B514">
        <v>7</v>
      </c>
      <c r="C514">
        <v>0.52600000000000002</v>
      </c>
      <c r="E514">
        <f t="shared" si="24"/>
        <v>2021.5416666666665</v>
      </c>
      <c r="F514">
        <f t="shared" si="25"/>
        <v>0.94679999999999997</v>
      </c>
    </row>
    <row r="515" spans="1:6">
      <c r="A515">
        <v>2021</v>
      </c>
      <c r="B515">
        <v>8</v>
      </c>
      <c r="C515">
        <v>0.49</v>
      </c>
      <c r="E515">
        <f t="shared" si="24"/>
        <v>2021.625</v>
      </c>
      <c r="F515">
        <f t="shared" si="25"/>
        <v>0.88200000000000001</v>
      </c>
    </row>
    <row r="516" spans="1:6">
      <c r="A516">
        <v>2021</v>
      </c>
      <c r="B516">
        <v>9</v>
      </c>
      <c r="C516">
        <v>0.59099999999999997</v>
      </c>
      <c r="E516">
        <f t="shared" si="24"/>
        <v>2021.7083333333333</v>
      </c>
      <c r="F516">
        <f t="shared" si="25"/>
        <v>1.0638000000000001</v>
      </c>
    </row>
    <row r="517" spans="1:6">
      <c r="A517">
        <v>2021</v>
      </c>
      <c r="B517">
        <v>10</v>
      </c>
      <c r="C517">
        <v>0.63700000000000001</v>
      </c>
      <c r="E517">
        <f t="shared" si="24"/>
        <v>2021.7916666666665</v>
      </c>
      <c r="F517">
        <f t="shared" si="25"/>
        <v>1.1466000000000001</v>
      </c>
    </row>
    <row r="518" spans="1:6">
      <c r="A518">
        <v>2021</v>
      </c>
      <c r="B518">
        <v>11</v>
      </c>
      <c r="C518">
        <v>0.39700000000000002</v>
      </c>
      <c r="E518">
        <f t="shared" si="24"/>
        <v>2021.875</v>
      </c>
      <c r="F518">
        <f t="shared" si="25"/>
        <v>0.71460000000000012</v>
      </c>
    </row>
    <row r="519" spans="1:6">
      <c r="A519">
        <v>2021</v>
      </c>
      <c r="B519">
        <v>12</v>
      </c>
      <c r="C519">
        <v>0.48699999999999999</v>
      </c>
      <c r="E519">
        <f>A519+B519/12-1/24</f>
        <v>2021.9583333333333</v>
      </c>
      <c r="F519">
        <f>C519*9/5</f>
        <v>0.87660000000000005</v>
      </c>
    </row>
    <row r="520" spans="1:6">
      <c r="A520">
        <v>2022</v>
      </c>
      <c r="B520">
        <v>1</v>
      </c>
      <c r="C520">
        <v>0.374</v>
      </c>
      <c r="E520">
        <f t="shared" ref="E520:E543" si="26">A520+B520/12-1/24</f>
        <v>2022.0416666666665</v>
      </c>
      <c r="F520">
        <f t="shared" ref="F520:F543" si="27">C520*9/5</f>
        <v>0.67320000000000002</v>
      </c>
    </row>
    <row r="521" spans="1:6">
      <c r="A521">
        <v>2022</v>
      </c>
      <c r="B521">
        <v>2</v>
      </c>
      <c r="C521">
        <v>0.33500000000000002</v>
      </c>
      <c r="E521">
        <f t="shared" si="26"/>
        <v>2022.125</v>
      </c>
      <c r="F521">
        <f t="shared" si="27"/>
        <v>0.60299999999999998</v>
      </c>
    </row>
    <row r="522" spans="1:6">
      <c r="A522">
        <v>2022</v>
      </c>
      <c r="B522">
        <v>3</v>
      </c>
      <c r="C522">
        <v>0.41799999999999998</v>
      </c>
      <c r="E522">
        <f t="shared" si="26"/>
        <v>2022.2083333333333</v>
      </c>
      <c r="F522">
        <f t="shared" si="27"/>
        <v>0.75239999999999996</v>
      </c>
    </row>
    <row r="523" spans="1:6">
      <c r="A523">
        <v>2022</v>
      </c>
      <c r="B523">
        <v>4</v>
      </c>
      <c r="C523">
        <v>0.51500000000000001</v>
      </c>
      <c r="E523">
        <f t="shared" si="26"/>
        <v>2022.2916666666665</v>
      </c>
      <c r="F523">
        <f t="shared" si="27"/>
        <v>0.92699999999999994</v>
      </c>
    </row>
    <row r="524" spans="1:6">
      <c r="A524">
        <v>2022</v>
      </c>
      <c r="B524">
        <v>5</v>
      </c>
      <c r="C524">
        <v>0.40400000000000003</v>
      </c>
      <c r="E524">
        <f t="shared" si="26"/>
        <v>2022.375</v>
      </c>
      <c r="F524">
        <f t="shared" si="27"/>
        <v>0.72720000000000007</v>
      </c>
    </row>
    <row r="525" spans="1:6">
      <c r="A525">
        <v>2022</v>
      </c>
      <c r="B525">
        <v>6</v>
      </c>
      <c r="C525">
        <v>0.38400000000000001</v>
      </c>
      <c r="E525">
        <f t="shared" si="26"/>
        <v>2022.4583333333333</v>
      </c>
      <c r="F525">
        <f t="shared" si="27"/>
        <v>0.69120000000000004</v>
      </c>
    </row>
    <row r="526" spans="1:6">
      <c r="A526">
        <v>2022</v>
      </c>
      <c r="B526">
        <v>7</v>
      </c>
      <c r="C526">
        <v>0.60899999999999999</v>
      </c>
      <c r="E526">
        <f t="shared" si="26"/>
        <v>2022.5416666666665</v>
      </c>
      <c r="F526">
        <f t="shared" si="27"/>
        <v>1.0962000000000001</v>
      </c>
    </row>
    <row r="527" spans="1:6">
      <c r="A527">
        <v>2022</v>
      </c>
      <c r="B527">
        <v>8</v>
      </c>
      <c r="C527">
        <v>0.53900000000000003</v>
      </c>
      <c r="E527">
        <f t="shared" si="26"/>
        <v>2022.625</v>
      </c>
      <c r="F527">
        <f t="shared" si="27"/>
        <v>0.97019999999999995</v>
      </c>
    </row>
    <row r="528" spans="1:6">
      <c r="A528">
        <v>2022</v>
      </c>
      <c r="B528">
        <v>9</v>
      </c>
      <c r="C528">
        <v>0.53700000000000003</v>
      </c>
      <c r="E528">
        <f t="shared" si="26"/>
        <v>2022.7083333333333</v>
      </c>
      <c r="F528">
        <f t="shared" si="27"/>
        <v>0.96660000000000001</v>
      </c>
    </row>
    <row r="529" spans="1:6">
      <c r="A529">
        <v>2022</v>
      </c>
      <c r="B529">
        <v>10</v>
      </c>
      <c r="C529">
        <v>0.55600000000000005</v>
      </c>
      <c r="E529">
        <f t="shared" si="26"/>
        <v>2022.7916666666665</v>
      </c>
      <c r="F529">
        <f t="shared" si="27"/>
        <v>1.0008000000000001</v>
      </c>
    </row>
    <row r="530" spans="1:6">
      <c r="A530">
        <v>2022</v>
      </c>
      <c r="B530">
        <v>11</v>
      </c>
      <c r="C530">
        <v>0.39200000000000002</v>
      </c>
      <c r="E530">
        <f t="shared" si="26"/>
        <v>2022.875</v>
      </c>
      <c r="F530">
        <f t="shared" si="27"/>
        <v>0.7056</v>
      </c>
    </row>
    <row r="531" spans="1:6">
      <c r="A531">
        <v>2022</v>
      </c>
      <c r="B531">
        <v>12</v>
      </c>
      <c r="C531">
        <v>0.29099999999999998</v>
      </c>
      <c r="E531">
        <f t="shared" si="26"/>
        <v>2022.9583333333333</v>
      </c>
      <c r="F531">
        <f t="shared" si="27"/>
        <v>0.52379999999999993</v>
      </c>
    </row>
    <row r="532" spans="1:6">
      <c r="A532">
        <v>2023</v>
      </c>
      <c r="B532">
        <v>1</v>
      </c>
      <c r="C532">
        <v>0.28000000000000003</v>
      </c>
      <c r="E532">
        <f t="shared" si="26"/>
        <v>2023.0416666666665</v>
      </c>
      <c r="F532">
        <f t="shared" si="27"/>
        <v>0.50400000000000011</v>
      </c>
    </row>
    <row r="533" spans="1:6">
      <c r="A533">
        <v>2023</v>
      </c>
      <c r="B533">
        <v>2</v>
      </c>
      <c r="C533">
        <v>0.36699999999999999</v>
      </c>
      <c r="E533">
        <f t="shared" si="26"/>
        <v>2023.125</v>
      </c>
      <c r="F533">
        <f t="shared" si="27"/>
        <v>0.66059999999999997</v>
      </c>
    </row>
    <row r="534" spans="1:6">
      <c r="A534">
        <v>2023</v>
      </c>
      <c r="B534">
        <v>3</v>
      </c>
      <c r="C534">
        <v>0.48399999999999999</v>
      </c>
      <c r="E534">
        <f t="shared" si="26"/>
        <v>2023.2083333333333</v>
      </c>
      <c r="F534">
        <f t="shared" si="27"/>
        <v>0.87119999999999997</v>
      </c>
    </row>
    <row r="535" spans="1:6">
      <c r="A535">
        <v>2023</v>
      </c>
      <c r="B535">
        <v>4</v>
      </c>
      <c r="C535">
        <v>0.39</v>
      </c>
      <c r="E535">
        <f t="shared" si="26"/>
        <v>2023.2916666666665</v>
      </c>
      <c r="F535">
        <f t="shared" si="27"/>
        <v>0.70200000000000007</v>
      </c>
    </row>
    <row r="536" spans="1:6">
      <c r="A536">
        <v>2023</v>
      </c>
      <c r="B536">
        <v>5</v>
      </c>
      <c r="C536">
        <v>0.624</v>
      </c>
      <c r="E536">
        <f t="shared" si="26"/>
        <v>2023.375</v>
      </c>
      <c r="F536">
        <f t="shared" si="27"/>
        <v>1.1232</v>
      </c>
    </row>
    <row r="537" spans="1:6">
      <c r="A537">
        <v>2023</v>
      </c>
      <c r="B537">
        <v>6</v>
      </c>
      <c r="C537">
        <v>0.63600000000000001</v>
      </c>
      <c r="E537">
        <f t="shared" si="26"/>
        <v>2023.4583333333333</v>
      </c>
      <c r="F537">
        <f t="shared" si="27"/>
        <v>1.1448</v>
      </c>
    </row>
    <row r="538" spans="1:6">
      <c r="A538">
        <v>2023</v>
      </c>
      <c r="B538">
        <v>7</v>
      </c>
      <c r="C538">
        <v>0.85899999999999999</v>
      </c>
      <c r="E538">
        <f t="shared" si="26"/>
        <v>2023.5416666666665</v>
      </c>
      <c r="F538">
        <f t="shared" si="27"/>
        <v>1.5462</v>
      </c>
    </row>
    <row r="539" spans="1:6">
      <c r="A539">
        <v>2023</v>
      </c>
      <c r="B539">
        <v>8</v>
      </c>
      <c r="C539">
        <v>0.93600000000000005</v>
      </c>
      <c r="E539">
        <f t="shared" si="26"/>
        <v>2023.625</v>
      </c>
      <c r="F539">
        <f t="shared" si="27"/>
        <v>1.6848000000000003</v>
      </c>
    </row>
    <row r="540" spans="1:6">
      <c r="A540">
        <v>2023</v>
      </c>
      <c r="B540">
        <v>9</v>
      </c>
      <c r="C540">
        <v>1.036</v>
      </c>
      <c r="E540">
        <f t="shared" si="26"/>
        <v>2023.7083333333333</v>
      </c>
      <c r="F540">
        <f t="shared" si="27"/>
        <v>1.8648</v>
      </c>
    </row>
    <row r="541" spans="1:6">
      <c r="A541">
        <v>2023</v>
      </c>
      <c r="B541">
        <v>10</v>
      </c>
      <c r="C541">
        <v>1.103</v>
      </c>
      <c r="E541">
        <f t="shared" si="26"/>
        <v>2023.7916666666665</v>
      </c>
      <c r="F541">
        <f t="shared" si="27"/>
        <v>1.9853999999999998</v>
      </c>
    </row>
    <row r="542" spans="1:6">
      <c r="A542">
        <v>2023</v>
      </c>
      <c r="B542">
        <v>11</v>
      </c>
      <c r="C542">
        <v>1.0369999999999999</v>
      </c>
      <c r="E542">
        <f t="shared" si="26"/>
        <v>2023.875</v>
      </c>
      <c r="F542">
        <f t="shared" si="27"/>
        <v>1.8665999999999996</v>
      </c>
    </row>
    <row r="543" spans="1:6">
      <c r="A543">
        <v>2023</v>
      </c>
      <c r="B543">
        <v>12</v>
      </c>
      <c r="C543">
        <v>0.98799999999999999</v>
      </c>
      <c r="E543">
        <f t="shared" si="26"/>
        <v>2023.9583333333333</v>
      </c>
      <c r="F543">
        <f t="shared" si="27"/>
        <v>1.7784</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73"/>
  <sheetViews>
    <sheetView topLeftCell="A16" zoomScaleNormal="100" zoomScalePageLayoutView="125" workbookViewId="0">
      <selection activeCell="J47" sqref="J47"/>
    </sheetView>
  </sheetViews>
  <sheetFormatPr defaultColWidth="8.85546875" defaultRowHeight="12.75"/>
  <cols>
    <col min="1" max="1" width="18.5703125" customWidth="1"/>
    <col min="2" max="2" width="88.85546875" customWidth="1"/>
  </cols>
  <sheetData>
    <row r="1" spans="1:2" ht="18.75">
      <c r="A1" s="29" t="s">
        <v>29</v>
      </c>
    </row>
    <row r="3" spans="1:2" ht="15">
      <c r="A3" s="30" t="s">
        <v>60</v>
      </c>
      <c r="B3" s="30"/>
    </row>
    <row r="5" spans="1:2" ht="15">
      <c r="A5" s="31" t="s">
        <v>143</v>
      </c>
    </row>
    <row r="6" spans="1:2" ht="15">
      <c r="A6" s="31"/>
      <c r="B6" s="31" t="s">
        <v>144</v>
      </c>
    </row>
    <row r="7" spans="1:2" ht="15">
      <c r="A7" s="31" t="s">
        <v>72</v>
      </c>
    </row>
    <row r="8" spans="1:2" ht="15">
      <c r="A8" s="31"/>
    </row>
    <row r="9" spans="1:2" ht="15">
      <c r="A9" s="30" t="s">
        <v>30</v>
      </c>
      <c r="B9" s="30"/>
    </row>
    <row r="11" spans="1:2" ht="15">
      <c r="A11" s="31" t="s">
        <v>145</v>
      </c>
      <c r="B11" s="31"/>
    </row>
    <row r="12" spans="1:2" ht="15">
      <c r="A12" s="31"/>
      <c r="B12" s="31" t="s">
        <v>106</v>
      </c>
    </row>
    <row r="13" spans="1:2" ht="15">
      <c r="A13" s="31"/>
      <c r="B13" s="31" t="s">
        <v>105</v>
      </c>
    </row>
    <row r="14" spans="1:2" ht="15">
      <c r="A14" s="31"/>
      <c r="B14" s="31" t="s">
        <v>107</v>
      </c>
    </row>
    <row r="15" spans="1:2" ht="15">
      <c r="A15" s="31"/>
      <c r="B15" s="31" t="s">
        <v>112</v>
      </c>
    </row>
    <row r="16" spans="1:2" ht="15">
      <c r="A16" s="31"/>
      <c r="B16" s="31" t="s">
        <v>113</v>
      </c>
    </row>
    <row r="17" spans="1:2" ht="15">
      <c r="A17" s="31"/>
      <c r="B17" s="31" t="s">
        <v>114</v>
      </c>
    </row>
    <row r="18" spans="1:2" ht="15">
      <c r="A18" s="31"/>
      <c r="B18" s="31" t="s">
        <v>109</v>
      </c>
    </row>
    <row r="19" spans="1:2" ht="15">
      <c r="B19" s="31" t="s">
        <v>104</v>
      </c>
    </row>
    <row r="20" spans="1:2" ht="15">
      <c r="B20" s="31" t="s">
        <v>103</v>
      </c>
    </row>
    <row r="21" spans="1:2" ht="15">
      <c r="B21" s="31" t="s">
        <v>102</v>
      </c>
    </row>
    <row r="22" spans="1:2" ht="15">
      <c r="A22" s="33"/>
      <c r="B22" s="31"/>
    </row>
    <row r="23" spans="1:2" ht="15">
      <c r="A23" s="31" t="s">
        <v>88</v>
      </c>
      <c r="B23" s="31"/>
    </row>
    <row r="24" spans="1:2" ht="15">
      <c r="A24" s="31"/>
      <c r="B24" s="31" t="s">
        <v>73</v>
      </c>
    </row>
    <row r="25" spans="1:2" ht="15">
      <c r="B25" s="31" t="s">
        <v>62</v>
      </c>
    </row>
    <row r="26" spans="1:2" ht="15">
      <c r="B26" s="34" t="s">
        <v>63</v>
      </c>
    </row>
    <row r="27" spans="1:2" ht="15">
      <c r="B27" s="31" t="s">
        <v>64</v>
      </c>
    </row>
    <row r="28" spans="1:2" ht="15">
      <c r="B28" s="31" t="s">
        <v>65</v>
      </c>
    </row>
    <row r="29" spans="1:2" ht="15">
      <c r="B29" s="31" t="s">
        <v>66</v>
      </c>
    </row>
    <row r="30" spans="1:2" ht="15">
      <c r="A30" s="31"/>
      <c r="B30" s="31"/>
    </row>
    <row r="31" spans="1:2" ht="15">
      <c r="A31" s="30" t="s">
        <v>61</v>
      </c>
      <c r="B31" s="30"/>
    </row>
    <row r="33" spans="1:3" ht="15">
      <c r="A33" s="31" t="s">
        <v>67</v>
      </c>
      <c r="B33" s="31"/>
    </row>
    <row r="34" spans="1:3" ht="15">
      <c r="A34" s="31"/>
      <c r="B34" s="31" t="s">
        <v>68</v>
      </c>
    </row>
    <row r="35" spans="1:3" ht="15">
      <c r="A35" s="31" t="s">
        <v>43</v>
      </c>
      <c r="B35" s="31"/>
    </row>
    <row r="36" spans="1:3" ht="15">
      <c r="A36" s="31" t="s">
        <v>44</v>
      </c>
      <c r="B36" s="31"/>
    </row>
    <row r="37" spans="1:3" ht="15">
      <c r="A37" s="31" t="s">
        <v>45</v>
      </c>
      <c r="B37" s="31"/>
    </row>
    <row r="38" spans="1:3" s="32" customFormat="1" ht="15">
      <c r="B38" s="31" t="s">
        <v>69</v>
      </c>
    </row>
    <row r="39" spans="1:3" ht="15">
      <c r="B39" s="31" t="s">
        <v>130</v>
      </c>
    </row>
    <row r="40" spans="1:3" ht="15">
      <c r="A40" s="31" t="s">
        <v>131</v>
      </c>
      <c r="B40" s="31"/>
    </row>
    <row r="41" spans="1:3" ht="15">
      <c r="A41" s="31" t="s">
        <v>101</v>
      </c>
      <c r="B41" s="31"/>
    </row>
    <row r="42" spans="1:3" ht="15">
      <c r="A42" s="31"/>
      <c r="B42" s="31" t="s">
        <v>70</v>
      </c>
    </row>
    <row r="43" spans="1:3" ht="15">
      <c r="A43" s="31" t="s">
        <v>71</v>
      </c>
      <c r="B43" s="31"/>
    </row>
    <row r="45" spans="1:3" ht="15">
      <c r="A45" s="30" t="s">
        <v>76</v>
      </c>
      <c r="B45" s="30"/>
      <c r="C45" s="40"/>
    </row>
    <row r="46" spans="1:3" ht="15">
      <c r="A46" s="36"/>
      <c r="B46" s="37"/>
    </row>
    <row r="47" spans="1:3" ht="30">
      <c r="A47" s="36" t="s">
        <v>90</v>
      </c>
      <c r="B47" s="34" t="s">
        <v>77</v>
      </c>
    </row>
    <row r="48" spans="1:3" ht="15">
      <c r="A48" s="36" t="s">
        <v>91</v>
      </c>
      <c r="B48" s="34" t="s">
        <v>89</v>
      </c>
    </row>
    <row r="49" spans="1:7" ht="30">
      <c r="A49" s="36" t="s">
        <v>92</v>
      </c>
      <c r="B49" s="34" t="s">
        <v>83</v>
      </c>
    </row>
    <row r="50" spans="1:7" ht="30">
      <c r="A50" s="36" t="s">
        <v>93</v>
      </c>
      <c r="B50" s="34" t="s">
        <v>82</v>
      </c>
    </row>
    <row r="51" spans="1:7" ht="30">
      <c r="A51" s="36" t="s">
        <v>78</v>
      </c>
      <c r="B51" s="34" t="s">
        <v>84</v>
      </c>
    </row>
    <row r="52" spans="1:7" ht="30">
      <c r="A52" s="36" t="s">
        <v>79</v>
      </c>
      <c r="B52" s="34" t="s">
        <v>86</v>
      </c>
    </row>
    <row r="53" spans="1:7" ht="30">
      <c r="A53" s="36" t="s">
        <v>80</v>
      </c>
      <c r="B53" s="34" t="s">
        <v>85</v>
      </c>
    </row>
    <row r="54" spans="1:7" ht="30">
      <c r="A54" s="36" t="s">
        <v>81</v>
      </c>
      <c r="B54" s="34" t="s">
        <v>87</v>
      </c>
    </row>
    <row r="56" spans="1:7" s="31" customFormat="1" ht="15">
      <c r="A56" s="30" t="s">
        <v>94</v>
      </c>
      <c r="B56" s="30"/>
      <c r="C56" s="40"/>
      <c r="D56" s="40"/>
      <c r="E56" s="40"/>
      <c r="F56" s="40"/>
      <c r="G56" s="40"/>
    </row>
    <row r="57" spans="1:7" s="31" customFormat="1" ht="15"/>
    <row r="58" spans="1:7" s="31" customFormat="1" ht="15">
      <c r="A58" s="39" t="s">
        <v>95</v>
      </c>
      <c r="B58" s="31" t="s">
        <v>132</v>
      </c>
    </row>
    <row r="59" spans="1:7" s="31" customFormat="1" ht="15">
      <c r="A59" s="39" t="s">
        <v>96</v>
      </c>
      <c r="B59" s="31" t="s">
        <v>133</v>
      </c>
    </row>
    <row r="60" spans="1:7" s="31" customFormat="1" ht="15"/>
    <row r="61" spans="1:7" s="31" customFormat="1" ht="15">
      <c r="A61" s="39" t="s">
        <v>95</v>
      </c>
      <c r="B61" s="31" t="s">
        <v>134</v>
      </c>
    </row>
    <row r="62" spans="1:7" s="31" customFormat="1" ht="15">
      <c r="A62" s="39" t="s">
        <v>96</v>
      </c>
      <c r="B62" s="31" t="s">
        <v>133</v>
      </c>
    </row>
    <row r="63" spans="1:7" s="31" customFormat="1" ht="15"/>
    <row r="64" spans="1:7" s="31" customFormat="1" ht="15">
      <c r="A64" s="30" t="s">
        <v>97</v>
      </c>
      <c r="B64" s="30"/>
      <c r="C64" s="40"/>
      <c r="D64" s="40"/>
      <c r="E64" s="40"/>
      <c r="F64" s="40"/>
      <c r="G64" s="40"/>
    </row>
    <row r="65" spans="1:2" s="31" customFormat="1" ht="15"/>
    <row r="66" spans="1:2" s="31" customFormat="1" ht="15">
      <c r="A66" s="39" t="s">
        <v>95</v>
      </c>
      <c r="B66" s="57" t="s">
        <v>135</v>
      </c>
    </row>
    <row r="67" spans="1:2" s="31" customFormat="1" ht="90">
      <c r="A67" s="39" t="s">
        <v>98</v>
      </c>
      <c r="B67" s="57" t="s">
        <v>100</v>
      </c>
    </row>
    <row r="68" spans="1:2" s="31" customFormat="1" ht="15">
      <c r="A68" s="39" t="s">
        <v>96</v>
      </c>
      <c r="B68" s="31" t="s">
        <v>136</v>
      </c>
    </row>
    <row r="69" spans="1:2" s="31" customFormat="1" ht="15"/>
    <row r="70" spans="1:2" s="31" customFormat="1" ht="15">
      <c r="A70" s="39" t="s">
        <v>95</v>
      </c>
      <c r="B70" s="31" t="s">
        <v>137</v>
      </c>
    </row>
    <row r="71" spans="1:2" s="31" customFormat="1" ht="105">
      <c r="A71" s="39" t="s">
        <v>98</v>
      </c>
      <c r="B71" s="57" t="s">
        <v>99</v>
      </c>
    </row>
    <row r="72" spans="1:2" s="31" customFormat="1" ht="15">
      <c r="A72" s="39" t="s">
        <v>96</v>
      </c>
      <c r="B72" s="31" t="s">
        <v>136</v>
      </c>
    </row>
    <row r="73" spans="1:2" s="31" customFormat="1" 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C2FA4749D13C4D8B63736A9D95688A" ma:contentTypeVersion="17" ma:contentTypeDescription="Create a new document." ma:contentTypeScope="" ma:versionID="578c655ecc84879846c98f19573eba7e">
  <xsd:schema xmlns:xsd="http://www.w3.org/2001/XMLSchema" xmlns:xs="http://www.w3.org/2001/XMLSchema" xmlns:p="http://schemas.microsoft.com/office/2006/metadata/properties" xmlns:ns2="11d857ff-f4c9-431c-b3f0-894cf5d81aa2" xmlns:ns3="924ddb61-764c-4703-9da6-ddf852dc8a22" targetNamespace="http://schemas.microsoft.com/office/2006/metadata/properties" ma:root="true" ma:fieldsID="e4057c1f2022873f23a3a8e83f192bb7" ns2:_="" ns3:_="">
    <xsd:import namespace="11d857ff-f4c9-431c-b3f0-894cf5d81aa2"/>
    <xsd:import namespace="924ddb61-764c-4703-9da6-ddf852dc8a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857ff-f4c9-431c-b3f0-894cf5d81a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015fc1ea-0df6-4181-8ca9-e6627910bc6f}" ma:internalName="TaxCatchAll" ma:showField="CatchAllData" ma:web="11d857ff-f4c9-431c-b3f0-894cf5d81a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4ddb61-764c-4703-9da6-ddf852dc8a2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96de28-cb53-43b9-a38b-bef149b2430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4ddb61-764c-4703-9da6-ddf852dc8a22">
      <Terms xmlns="http://schemas.microsoft.com/office/infopath/2007/PartnerControls"/>
    </lcf76f155ced4ddcb4097134ff3c332f>
    <Notes0 xmlns="924ddb61-764c-4703-9da6-ddf852dc8a22" xsi:nil="true"/>
    <TaxCatchAll xmlns="11d857ff-f4c9-431c-b3f0-894cf5d81aa2" xsi:nil="true"/>
  </documentManagement>
</p:properties>
</file>

<file path=customXml/itemProps1.xml><?xml version="1.0" encoding="utf-8"?>
<ds:datastoreItem xmlns:ds="http://schemas.openxmlformats.org/officeDocument/2006/customXml" ds:itemID="{DEDC542A-FC77-400D-BA89-83729343965C}">
  <ds:schemaRefs>
    <ds:schemaRef ds:uri="http://schemas.microsoft.com/sharepoint/v3/contenttype/forms"/>
  </ds:schemaRefs>
</ds:datastoreItem>
</file>

<file path=customXml/itemProps2.xml><?xml version="1.0" encoding="utf-8"?>
<ds:datastoreItem xmlns:ds="http://schemas.openxmlformats.org/officeDocument/2006/customXml" ds:itemID="{1B7316DE-C5CD-4F63-8917-3B632BE5B655}"/>
</file>

<file path=customXml/itemProps3.xml><?xml version="1.0" encoding="utf-8"?>
<ds:datastoreItem xmlns:ds="http://schemas.openxmlformats.org/officeDocument/2006/customXml" ds:itemID="{0EDCAC79-270F-482D-9EC8-14203C249FF6}">
  <ds:schemaRefs>
    <ds:schemaRef ds:uri="http://www.w3.org/XML/1998/namespace"/>
    <ds:schemaRef ds:uri="http://purl.org/dc/terms/"/>
    <ds:schemaRef ds:uri="924ddb61-764c-4703-9da6-ddf852dc8a22"/>
    <ds:schemaRef ds:uri="http://purl.org/dc/elements/1.1/"/>
    <ds:schemaRef ds:uri="11d857ff-f4c9-431c-b3f0-894cf5d81aa2"/>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7</vt:i4>
      </vt:variant>
      <vt:variant>
        <vt:lpstr>Charts</vt:lpstr>
      </vt:variant>
      <vt:variant>
        <vt:i4>2</vt:i4>
      </vt:variant>
      <vt:variant>
        <vt:lpstr>Named Ranges</vt:lpstr>
      </vt:variant>
      <vt:variant>
        <vt:i4>1</vt:i4>
      </vt:variant>
    </vt:vector>
  </HeadingPairs>
  <TitlesOfParts>
    <vt:vector size="10" baseType="lpstr">
      <vt:lpstr>Data for CONUS Temp Graph</vt:lpstr>
      <vt:lpstr>Data for Global Temp Graph</vt:lpstr>
      <vt:lpstr>Original UAH Data for US</vt:lpstr>
      <vt:lpstr>Original RSS Data for US</vt:lpstr>
      <vt:lpstr>Original UAH Global data</vt:lpstr>
      <vt:lpstr>Original RSS Global Data</vt:lpstr>
      <vt:lpstr>Methods and Notes</vt:lpstr>
      <vt:lpstr>CONUS Temp Graph</vt:lpstr>
      <vt:lpstr>Global Temp Graph</vt:lpstr>
      <vt:lpstr>'Data for Global Temp Graph'!globaltemp_1</vt:lpstr>
    </vt:vector>
  </TitlesOfParts>
  <Company>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SPD OAP</dc:creator>
  <cp:lastModifiedBy>Charlie Goff</cp:lastModifiedBy>
  <dcterms:created xsi:type="dcterms:W3CDTF">2006-09-27T14:29:26Z</dcterms:created>
  <dcterms:modified xsi:type="dcterms:W3CDTF">2025-05-28T15:51:22Z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0x01010055C2FA4749D13C4D8B63736A9D95688A</vt:lpwstr>
  </property>
  <property fmtid="{D5CDD505-2E9C-101B-9397-08002B2CF9AE}" pid="3" name="MediaServiceImageTags">
    <vt:lpwstr/>
  </property>
</Properties>
</file>