
<file path=[Content_Types].xml><?xml version="1.0" encoding="utf-8"?>
<Types xmlns="http://schemas.openxmlformats.org/package/2006/content-types">
  <Default Extension="data" ContentType="application/vnd.openxmlformats-officedocument.model+data"/>
  <Default Extension="png" ContentType="image/png"/>
  <Default Extension="rels" ContentType="application/vnd.openxmlformats-package.relationships+xml"/>
  <Default Extension="svg" ContentType="image/svg+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pivotCache/pivotCacheDefinition1.xml" ContentType="application/vnd.openxmlformats-officedocument.spreadsheetml.pivotCacheDefinition+xml"/>
  <Override PartName="/xl/pivotCache/pivotCacheDefinition2.xml" ContentType="application/vnd.openxmlformats-officedocument.spreadsheetml.pivotCacheDefinition+xml"/>
  <Override PartName="/xl/pivotCache/pivotCacheDefinition3.xml" ContentType="application/vnd.openxmlformats-officedocument.spreadsheetml.pivotCacheDefinition+xml"/>
  <Override PartName="/xl/pivotCache/pivotCacheDefinition4.xml" ContentType="application/vnd.openxmlformats-officedocument.spreadsheetml.pivotCacheDefinition+xml"/>
  <Override PartName="/xl/pivotCache/pivotCacheDefinition5.xml" ContentType="application/vnd.openxmlformats-officedocument.spreadsheetml.pivotCacheDefinition+xml"/>
  <Override PartName="/xl/pivotCache/pivotCacheDefinition6.xml" ContentType="application/vnd.openxmlformats-officedocument.spreadsheetml.pivotCacheDefinition+xml"/>
  <Override PartName="/xl/pivotCache/pivotCacheDefinition7.xml" ContentType="application/vnd.openxmlformats-officedocument.spreadsheetml.pivotCacheDefinition+xml"/>
  <Override PartName="/xl/pivotCache/pivotCacheDefinition8.xml" ContentType="application/vnd.openxmlformats-officedocument.spreadsheetml.pivotCacheDefinition+xml"/>
  <Override PartName="/xl/pivotCache/pivotCacheDefinition9.xml" ContentType="application/vnd.openxmlformats-officedocument.spreadsheetml.pivotCacheDefinition+xml"/>
  <Override PartName="/xl/pivotCache/pivotCacheDefinition10.xml" ContentType="application/vnd.openxmlformats-officedocument.spreadsheetml.pivotCacheDefinition+xml"/>
  <Override PartName="/xl/pivotCache/pivotCacheDefinition11.xml" ContentType="application/vnd.openxmlformats-officedocument.spreadsheetml.pivotCacheDefinition+xml"/>
  <Override PartName="/xl/pivotCache/pivotCacheDefinition12.xml" ContentType="application/vnd.openxmlformats-officedocument.spreadsheetml.pivotCacheDefinition+xml"/>
  <Override PartName="/xl/slicerCaches/slicerCache1.xml" ContentType="application/vnd.ms-excel.slicerCache+xml"/>
  <Override PartName="/xl/slicerCaches/slicerCache2.xml" ContentType="application/vnd.ms-excel.slicerCache+xml"/>
  <Override PartName="/xl/slicerCaches/slicerCache3.xml" ContentType="application/vnd.ms-excel.slicerCache+xml"/>
  <Override PartName="/xl/slicerCaches/slicerCache4.xml" ContentType="application/vnd.ms-excel.slicerCache+xml"/>
  <Override PartName="/xl/slicerCaches/slicerCache5.xml" ContentType="application/vnd.ms-excel.slicerCache+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slicers/slicer1.xml" ContentType="application/vnd.ms-excel.slicer+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pivotTables/pivotTable1.xml" ContentType="application/vnd.openxmlformats-officedocument.spreadsheetml.pivotTable+xml"/>
  <Override PartName="/xl/pivotTables/pivotTable2.xml" ContentType="application/vnd.openxmlformats-officedocument.spreadsheetml.pivotTable+xml"/>
  <Override PartName="/xl/pivotTables/pivotTable3.xml" ContentType="application/vnd.openxmlformats-officedocument.spreadsheetml.pivotTable+xml"/>
  <Override PartName="/xl/pivotTables/pivotTable4.xml" ContentType="application/vnd.openxmlformats-officedocument.spreadsheetml.pivotTable+xml"/>
  <Override PartName="/xl/pivotTables/pivotTable5.xml" ContentType="application/vnd.openxmlformats-officedocument.spreadsheetml.pivotTable+xml"/>
  <Override PartName="/xl/pivotTables/pivotTable6.xml" ContentType="application/vnd.openxmlformats-officedocument.spreadsheetml.pivotTable+xml"/>
  <Override PartName="/xl/pivotTables/pivotTable7.xml" ContentType="application/vnd.openxmlformats-officedocument.spreadsheetml.pivotTable+xml"/>
  <Override PartName="/xl/pivotTables/pivotTable8.xml" ContentType="application/vnd.openxmlformats-officedocument.spreadsheetml.pivotTable+xml"/>
  <Override PartName="/xl/pivotTables/pivotTable9.xml" ContentType="application/vnd.openxmlformats-officedocument.spreadsheetml.pivotTable+xml"/>
  <Override PartName="/xl/pivotTables/pivotTable10.xml" ContentType="application/vnd.openxmlformats-officedocument.spreadsheetml.pivotTable+xml"/>
  <Override PartName="/xl/pivotTables/pivotTable11.xml" ContentType="application/vnd.openxmlformats-officedocument.spreadsheetml.pivot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Override PartName="/customXml/itemProps6.xml" ContentType="application/vnd.openxmlformats-officedocument.customXmlProperties+xml"/>
  <Override PartName="/customXml/itemProps7.xml" ContentType="application/vnd.openxmlformats-officedocument.customXmlProperties+xml"/>
  <Override PartName="/customXml/itemProps8.xml" ContentType="application/vnd.openxmlformats-officedocument.customXmlProperties+xml"/>
  <Override PartName="/customXml/itemProps9.xml" ContentType="application/vnd.openxmlformats-officedocument.customXmlProperties+xml"/>
  <Override PartName="/customXml/itemProps10.xml" ContentType="application/vnd.openxmlformats-officedocument.customXmlProperties+xml"/>
  <Override PartName="/customXml/itemProps11.xml" ContentType="application/vnd.openxmlformats-officedocument.customXmlProperties+xml"/>
  <Override PartName="/customXml/itemProps12.xml" ContentType="application/vnd.openxmlformats-officedocument.customXmlProperties+xml"/>
  <Override PartName="/customXml/itemProps13.xml" ContentType="application/vnd.openxmlformats-officedocument.customXmlProperties+xml"/>
  <Override PartName="/customXml/itemProps14.xml" ContentType="application/vnd.openxmlformats-officedocument.customXmlProperties+xml"/>
  <Override PartName="/customXml/itemProps15.xml" ContentType="application/vnd.openxmlformats-officedocument.customXmlProperties+xml"/>
  <Override PartName="/customXml/itemProps16.xml" ContentType="application/vnd.openxmlformats-officedocument.customXmlProperties+xml"/>
  <Override PartName="/customXml/itemProps17.xml" ContentType="application/vnd.openxmlformats-officedocument.customXmlProperties+xml"/>
  <Override PartName="/customXml/itemProps18.xml" ContentType="application/vnd.openxmlformats-officedocument.customXmlProperties+xml"/>
  <Override PartName="/customXml/itemProps19.xml" ContentType="application/vnd.openxmlformats-officedocument.customXmlProperties+xml"/>
  <Override PartName="/customXml/itemProps20.xml" ContentType="application/vnd.openxmlformats-officedocument.customXmlProperties+xml"/>
  <Override PartName="/customXml/itemProps21.xml" ContentType="application/vnd.openxmlformats-officedocument.customXmlProperties+xml"/>
  <Override PartName="/customXml/itemProps22.xml" ContentType="application/vnd.openxmlformats-officedocument.customXmlProperties+xml"/>
  <Override PartName="/customXml/itemProps23.xml" ContentType="application/vnd.openxmlformats-officedocument.customXmlProperties+xml"/>
  <Override PartName="/customXml/itemProps24.xml" ContentType="application/vnd.openxmlformats-officedocument.customXmlProperties+xml"/>
  <Override PartName="/customXml/itemProps25.xml" ContentType="application/vnd.openxmlformats-officedocument.customXmlProperties+xml"/>
  <Override PartName="/customXml/itemProps26.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530"/>
  <workbookPr hidePivotFieldList="1"/>
  <mc:AlternateContent xmlns:mc="http://schemas.openxmlformats.org/markup-compatibility/2006">
    <mc:Choice Requires="x15">
      <x15ac:absPath xmlns:x15ac="http://schemas.microsoft.com/office/spreadsheetml/2010/11/ac" url="C:\Users\nazar\OneDrive\Escritorio\P4 - HR Dashboard in Excel\"/>
    </mc:Choice>
  </mc:AlternateContent>
  <xr:revisionPtr revIDLastSave="0" documentId="13_ncr:1_{E37B528C-BB5C-4AE4-9202-F46B7DC14014}" xr6:coauthVersionLast="47" xr6:coauthVersionMax="47" xr10:uidLastSave="{00000000-0000-0000-0000-000000000000}"/>
  <workbookProtection lockStructure="1"/>
  <bookViews>
    <workbookView xWindow="-116" yWindow="-116" windowWidth="24917" windowHeight="13410" tabRatio="861" xr2:uid="{00000000-000D-0000-FFFF-FFFF00000000}"/>
  </bookViews>
  <sheets>
    <sheet name="Dashboard" sheetId="1" r:id="rId1"/>
    <sheet name="Helpers for Charts ==&gt;" sheetId="9" r:id="rId2"/>
    <sheet name="Headline" sheetId="8" r:id="rId3"/>
    <sheet name="Active Employees" sheetId="2" r:id="rId4"/>
    <sheet name="Ethnicity" sheetId="3" r:id="rId5"/>
    <sheet name="Separations" sheetId="6" r:id="rId6"/>
    <sheet name="Termination Reason" sheetId="7" r:id="rId7"/>
    <sheet name="Region" sheetId="5" r:id="rId8"/>
    <sheet name="Tenure" sheetId="4" r:id="rId9"/>
  </sheets>
  <definedNames>
    <definedName name="Slicer_BU_Region">#N/A</definedName>
    <definedName name="Slicer_Date__Year">#N/A</definedName>
    <definedName name="Slicer_EthnicGroup">#N/A</definedName>
    <definedName name="Slicer_FP">#N/A</definedName>
    <definedName name="Slicer_Gender">#N/A</definedName>
  </definedNames>
  <calcPr calcId="191029"/>
  <pivotCaches>
    <pivotCache cacheId="0" r:id="rId10"/>
    <pivotCache cacheId="44" r:id="rId11"/>
    <pivotCache cacheId="47" r:id="rId12"/>
    <pivotCache cacheId="50" r:id="rId13"/>
    <pivotCache cacheId="53" r:id="rId14"/>
    <pivotCache cacheId="56" r:id="rId15"/>
    <pivotCache cacheId="59" r:id="rId16"/>
    <pivotCache cacheId="62" r:id="rId17"/>
    <pivotCache cacheId="65" r:id="rId18"/>
    <pivotCache cacheId="68" r:id="rId19"/>
    <pivotCache cacheId="71" r:id="rId20"/>
  </pivotCaches>
  <extLst>
    <ext xmlns:x14="http://schemas.microsoft.com/office/spreadsheetml/2009/9/main" uri="{876F7934-8845-4945-9796-88D515C7AA90}">
      <x14:pivotCaches>
        <pivotCache cacheId="11" r:id="rId21"/>
      </x14:pivotCaches>
    </ext>
    <ext xmlns:x14="http://schemas.microsoft.com/office/spreadsheetml/2009/9/main" uri="{BBE1A952-AA13-448e-AADC-164F8A28A991}">
      <x14:slicerCaches>
        <x14:slicerCache r:id="rId22"/>
        <x14:slicerCache r:id="rId23"/>
        <x14:slicerCache r:id="rId24"/>
        <x14:slicerCache r:id="rId25"/>
        <x14:slicerCache r:id="rId26"/>
      </x14:slicerCaches>
    </ext>
    <ext xmlns:x14="http://schemas.microsoft.com/office/spreadsheetml/2009/9/main" uri="{79F54976-1DA5-4618-B147-4CDE4B953A38}">
      <x14:workbookPr/>
    </ext>
    <ext xmlns:x15="http://schemas.microsoft.com/office/spreadsheetml/2010/11/main" uri="{140A7094-0E35-4892-8432-C4D2E57EDEB5}">
      <x15:workbookPr chartTrackingRefBase="1"/>
    </ext>
    <ext xmlns:x15="http://schemas.microsoft.com/office/spreadsheetml/2010/11/main" uri="{FCE2AD5D-F65C-4FA6-A056-5C36A1767C68}">
      <x15:dataModel>
        <x15:modelTables>
          <x15:modelTable id="HR Data_ad7d1983-8a21-452a-bf82-0295f5726ea6" name="HR Data" connection="Query - HR Data"/>
        </x15:modelTables>
        <x15:extLst>
          <ext xmlns:x16="http://schemas.microsoft.com/office/spreadsheetml/2014/11/main" uri="{9835A34E-60A6-4A7C-AAB8-D5F71C897F49}">
            <x16:modelTimeGroupings>
              <x16:modelTimeGrouping tableName="HR Data" columnName="Date" columnId="Date">
                <x16:calculatedTimeColumn columnName="Date (Year)" columnId="Date (Year)" contentType="years" isSelected="1"/>
                <x16:calculatedTimeColumn columnName="Date (Quarter)" columnId="Date (Quarter)" contentType="quarters" isSelected="1"/>
                <x16:calculatedTimeColumn columnName="Date (Month Index)" columnId="Date (Month Index)" contentType="monthsindex" isSelected="1"/>
                <x16:calculatedTimeColumn columnName="Date (Month)" columnId="Date (Month)" contentType="months" isSelected="1"/>
              </x16:modelTimeGrouping>
            </x16:modelTimeGroupings>
          </ext>
        </x15:extLst>
      </x15:dataModel>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U4" i="1" l="1"/>
  <c r="S4" i="1"/>
  <c r="N4" i="1"/>
  <c r="M4" i="1"/>
  <c r="K4" i="1"/>
  <c r="J4" i="1"/>
  <c r="H4" i="1"/>
  <c r="G4" i="1"/>
  <c r="T4" i="1"/>
  <c r="N3" i="1"/>
  <c r="M3" i="1"/>
  <c r="K3" i="1"/>
  <c r="J3" i="1"/>
  <c r="F4" i="1"/>
  <c r="G1" i="1" l="1"/>
  <c r="H1" i="1"/>
</calcChain>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6CD8DF6A-F23D-4181-B152-4B308051A75E}" name="Query - HR Data" description="Connection to the 'HR Data' query in the workbook." type="100" refreshedVersion="8" minRefreshableVersion="5">
    <extLst>
      <ext xmlns:x15="http://schemas.microsoft.com/office/spreadsheetml/2010/11/main" uri="{DE250136-89BD-433C-8126-D09CA5730AF9}">
        <x15:connection id="b8111bc2-9a1f-4c40-b452-632a51aef4bf"/>
      </ext>
    </extLst>
  </connection>
  <connection id="2" xr16:uid="{6D8B4B51-408E-4CEF-83D4-7E36433B129E}" keepAlive="1" name="Query - Parameter1" description="Connection to the 'Parameter1' query in the workbook." type="5" refreshedVersion="0" background="1">
    <dbPr connection="Provider=Microsoft.Mashup.OleDb.1;Data Source=$Workbook$;Location=Parameter1;Extended Properties=&quot;&quot;" command="SELECT * FROM [Parameter1]"/>
  </connection>
  <connection id="3" xr16:uid="{2537C8B9-9019-4B44-9FC1-E1951B9902B7}" keepAlive="1" name="Query - Sample File" description="Connection to the 'Sample File' query in the workbook." type="5" refreshedVersion="0" background="1">
    <dbPr connection="Provider=Microsoft.Mashup.OleDb.1;Data Source=$Workbook$;Location=&quot;Sample File&quot;;Extended Properties=&quot;&quot;" command="SELECT * FROM [Sample File]"/>
  </connection>
  <connection id="4" xr16:uid="{EA01170F-2547-48A9-9AFD-17557483AA10}" keepAlive="1" name="Query - Transform File" description="Connection to the 'Transform File' query in the workbook." type="5" refreshedVersion="0" background="1">
    <dbPr connection="Provider=Microsoft.Mashup.OleDb.1;Data Source=$Workbook$;Location=&quot;Transform File&quot;;Extended Properties=&quot;&quot;" command="SELECT * FROM [Transform File]"/>
  </connection>
  <connection id="5" xr16:uid="{5C82049A-DA0A-476B-B31E-0B77C85AD203}" keepAlive="1" name="Query - Transform Sample File" description="Connection to the 'Transform Sample File' query in the workbook." type="5" refreshedVersion="0" background="1">
    <dbPr connection="Provider=Microsoft.Mashup.OleDb.1;Data Source=$Workbook$;Location=&quot;Transform Sample File&quot;;Extended Properties=&quot;&quot;" command="SELECT * FROM [Transform Sample File]"/>
  </connection>
  <connection id="6" xr16:uid="{828709E0-B166-431F-953A-E92926C08BAF}" keepAlive="1" name="ThisWorkbookDataModel" description="Data Model" type="5" refreshedVersion="8" minRefreshableVersion="5" background="1">
    <dbPr connection="Data Model Connection" command="Model" commandType="1"/>
    <olapPr sendLocale="1" rowDrillCount="1000"/>
    <extLst>
      <ext xmlns:x15="http://schemas.microsoft.com/office/spreadsheetml/2010/11/main" uri="{DE250136-89BD-433C-8126-D09CA5730AF9}">
        <x15:connection id="" model="1"/>
      </ext>
    </extLst>
  </connection>
</connections>
</file>

<file path=xl/sharedStrings.xml><?xml version="1.0" encoding="utf-8"?>
<sst xmlns="http://schemas.openxmlformats.org/spreadsheetml/2006/main" count="266" uniqueCount="99">
  <si>
    <t>Grand Total</t>
  </si>
  <si>
    <t>Date (Year)</t>
  </si>
  <si>
    <t>Date (Quarter)</t>
  </si>
  <si>
    <t>Date (Month)</t>
  </si>
  <si>
    <t>2015</t>
  </si>
  <si>
    <t>2015 Total</t>
  </si>
  <si>
    <t>2016</t>
  </si>
  <si>
    <t>2016 Total</t>
  </si>
  <si>
    <t>2017</t>
  </si>
  <si>
    <t>2017 Total</t>
  </si>
  <si>
    <t>2018</t>
  </si>
  <si>
    <t>2018 Total</t>
  </si>
  <si>
    <t>Qtr1</t>
  </si>
  <si>
    <t>Qtr1 Total</t>
  </si>
  <si>
    <t>Qtr2</t>
  </si>
  <si>
    <t>Qtr2 Total</t>
  </si>
  <si>
    <t>Qtr3</t>
  </si>
  <si>
    <t>Qtr3 Total</t>
  </si>
  <si>
    <t>Qtr4</t>
  </si>
  <si>
    <t>Qtr4 Total</t>
  </si>
  <si>
    <t>ene</t>
  </si>
  <si>
    <t>feb</t>
  </si>
  <si>
    <t>mar</t>
  </si>
  <si>
    <t>abr</t>
  </si>
  <si>
    <t>may</t>
  </si>
  <si>
    <t>jun</t>
  </si>
  <si>
    <t>jul</t>
  </si>
  <si>
    <t>ago</t>
  </si>
  <si>
    <t>sept</t>
  </si>
  <si>
    <t>oct</t>
  </si>
  <si>
    <t>nov</t>
  </si>
  <si>
    <t>dic</t>
  </si>
  <si>
    <t>ActiveEmployees</t>
  </si>
  <si>
    <t>New Hires</t>
  </si>
  <si>
    <t>Gender</t>
  </si>
  <si>
    <t>F</t>
  </si>
  <si>
    <t>M</t>
  </si>
  <si>
    <t>EthnicGroup</t>
  </si>
  <si>
    <t>Group A</t>
  </si>
  <si>
    <t>Group B</t>
  </si>
  <si>
    <t>Group C</t>
  </si>
  <si>
    <t>Group D</t>
  </si>
  <si>
    <t>Group E</t>
  </si>
  <si>
    <t>Group F</t>
  </si>
  <si>
    <t>Group G</t>
  </si>
  <si>
    <t>Group A Total</t>
  </si>
  <si>
    <t>Group B Total</t>
  </si>
  <si>
    <t>Group C Total</t>
  </si>
  <si>
    <t>Group D Total</t>
  </si>
  <si>
    <t>Group E Total</t>
  </si>
  <si>
    <t>Group F Total</t>
  </si>
  <si>
    <t>Group G Total</t>
  </si>
  <si>
    <t>FP</t>
  </si>
  <si>
    <t>FT</t>
  </si>
  <si>
    <t>PT</t>
  </si>
  <si>
    <t>Avg TenureMonths</t>
  </si>
  <si>
    <t>BU Region</t>
  </si>
  <si>
    <t>Central</t>
  </si>
  <si>
    <t>East</t>
  </si>
  <si>
    <t>Midwest</t>
  </si>
  <si>
    <t>North</t>
  </si>
  <si>
    <t>Northwest</t>
  </si>
  <si>
    <t>South</t>
  </si>
  <si>
    <t>West</t>
  </si>
  <si>
    <t>Bad Hires</t>
  </si>
  <si>
    <t>Separations</t>
  </si>
  <si>
    <t>TermReason</t>
  </si>
  <si>
    <t>Involuntary</t>
  </si>
  <si>
    <t>Voluntary</t>
  </si>
  <si>
    <t>HR Management Dashboard</t>
  </si>
  <si>
    <t>Total Emp</t>
  </si>
  <si>
    <t>PayType</t>
  </si>
  <si>
    <t>Hourly</t>
  </si>
  <si>
    <t>Salary</t>
  </si>
  <si>
    <t>Full Time</t>
  </si>
  <si>
    <t>Part Time</t>
  </si>
  <si>
    <t>AgeGroup</t>
  </si>
  <si>
    <t>&lt;30</t>
  </si>
  <si>
    <t>30-49</t>
  </si>
  <si>
    <t>50+</t>
  </si>
  <si>
    <t>Turnover %</t>
  </si>
  <si>
    <t>Turnover</t>
  </si>
  <si>
    <t>Active Employees</t>
  </si>
  <si>
    <t xml:space="preserve">Contains information about Employees </t>
  </si>
  <si>
    <t>Gender, Ethnicity and Region</t>
  </si>
  <si>
    <t>(terminated or not) including Pay, Type,</t>
  </si>
  <si>
    <t>Empty Worksheet</t>
  </si>
  <si>
    <t>Pivot Tables used to create charts for the Headline of the Dashboard</t>
  </si>
  <si>
    <t>Active Employees by Gender</t>
  </si>
  <si>
    <t>Active Employees, % of Pay Type Composition by Gender</t>
  </si>
  <si>
    <t>Active Employees, % of FullTime or PartTime Composition by Gender</t>
  </si>
  <si>
    <t>Number of Active Employees in each Age Bracket by Gender</t>
  </si>
  <si>
    <t>% of Turnover by Year and Gender</t>
  </si>
  <si>
    <r>
      <t xml:space="preserve">Pivot Table used to create the </t>
    </r>
    <r>
      <rPr>
        <b/>
        <i/>
        <sz val="14"/>
        <color theme="1"/>
        <rFont val="Aptos Narrow"/>
        <family val="2"/>
        <scheme val="minor"/>
      </rPr>
      <t>"Active Employees by Ethnicity, FT/PT, Gender"</t>
    </r>
    <r>
      <rPr>
        <b/>
        <sz val="14"/>
        <color theme="1"/>
        <rFont val="Aptos Narrow"/>
        <family val="2"/>
        <scheme val="minor"/>
      </rPr>
      <t xml:space="preserve"> Chart</t>
    </r>
  </si>
  <si>
    <r>
      <t xml:space="preserve">Pivot Table used to create the </t>
    </r>
    <r>
      <rPr>
        <b/>
        <i/>
        <sz val="14"/>
        <color theme="1"/>
        <rFont val="Aptos Narrow"/>
        <family val="2"/>
        <scheme val="minor"/>
      </rPr>
      <t>"Total Active Employees"</t>
    </r>
    <r>
      <rPr>
        <b/>
        <sz val="14"/>
        <color theme="1"/>
        <rFont val="Aptos Narrow"/>
        <family val="2"/>
        <scheme val="minor"/>
      </rPr>
      <t xml:space="preserve"> Chart</t>
    </r>
  </si>
  <si>
    <r>
      <t xml:space="preserve">Pivot Table used to create the </t>
    </r>
    <r>
      <rPr>
        <b/>
        <i/>
        <sz val="14"/>
        <color theme="1"/>
        <rFont val="Aptos Narrow"/>
        <family val="2"/>
        <scheme val="minor"/>
      </rPr>
      <t>"Separations"</t>
    </r>
    <r>
      <rPr>
        <b/>
        <sz val="14"/>
        <color theme="1"/>
        <rFont val="Aptos Narrow"/>
        <family val="2"/>
        <scheme val="minor"/>
      </rPr>
      <t xml:space="preserve"> Chart</t>
    </r>
  </si>
  <si>
    <r>
      <t xml:space="preserve">Pivot Table used to create the </t>
    </r>
    <r>
      <rPr>
        <b/>
        <i/>
        <sz val="14"/>
        <color theme="1"/>
        <rFont val="Aptos Narrow"/>
        <family val="2"/>
        <scheme val="minor"/>
      </rPr>
      <t>"Termination Reason"</t>
    </r>
    <r>
      <rPr>
        <b/>
        <sz val="14"/>
        <color theme="1"/>
        <rFont val="Aptos Narrow"/>
        <family val="2"/>
        <scheme val="minor"/>
      </rPr>
      <t xml:space="preserve"> Chart</t>
    </r>
  </si>
  <si>
    <r>
      <t xml:space="preserve">Pivot Table used to create the </t>
    </r>
    <r>
      <rPr>
        <b/>
        <i/>
        <sz val="14"/>
        <color theme="1"/>
        <rFont val="Aptos Narrow"/>
        <family val="2"/>
        <scheme val="minor"/>
      </rPr>
      <t>"Active Employees by Region"</t>
    </r>
    <r>
      <rPr>
        <b/>
        <sz val="14"/>
        <color theme="1"/>
        <rFont val="Aptos Narrow"/>
        <family val="2"/>
        <scheme val="minor"/>
      </rPr>
      <t xml:space="preserve"> Chart</t>
    </r>
  </si>
  <si>
    <r>
      <t xml:space="preserve">Pivot Table used to create the </t>
    </r>
    <r>
      <rPr>
        <b/>
        <i/>
        <sz val="14"/>
        <color theme="1"/>
        <rFont val="Aptos Narrow"/>
        <family val="2"/>
        <scheme val="minor"/>
      </rPr>
      <t>"Average Tenure - Months"</t>
    </r>
    <r>
      <rPr>
        <b/>
        <sz val="14"/>
        <color theme="1"/>
        <rFont val="Aptos Narrow"/>
        <family val="2"/>
        <scheme val="minor"/>
      </rPr>
      <t xml:space="preserve"> Chart</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</si>
</sst>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4" x14ac:knownFonts="1">
    <font>
      <sz val="11"/>
      <color theme="1"/>
      <name val="Aptos Narrow"/>
      <family val="2"/>
      <scheme val="minor"/>
    </font>
    <font>
      <sz val="11"/>
      <color theme="1"/>
      <name val="Aptos Narrow"/>
      <family val="2"/>
      <scheme val="minor"/>
    </font>
    <font>
      <sz val="12"/>
      <color theme="0"/>
      <name val="Aptos Narrow"/>
      <family val="2"/>
      <scheme val="minor"/>
    </font>
    <font>
      <b/>
      <sz val="16"/>
      <color theme="0"/>
      <name val="Aptos Narrow"/>
      <family val="2"/>
      <scheme val="minor"/>
    </font>
    <font>
      <b/>
      <sz val="11"/>
      <color theme="4"/>
      <name val="Aptos Narrow"/>
      <family val="2"/>
      <scheme val="minor"/>
    </font>
    <font>
      <b/>
      <sz val="14"/>
      <color theme="4"/>
      <name val="Aptos Narrow"/>
      <family val="2"/>
      <scheme val="minor"/>
    </font>
    <font>
      <b/>
      <sz val="11"/>
      <color theme="6"/>
      <name val="Aptos Narrow"/>
      <family val="2"/>
      <scheme val="minor"/>
    </font>
    <font>
      <b/>
      <sz val="14"/>
      <color theme="6"/>
      <name val="Aptos Narrow"/>
      <family val="2"/>
      <scheme val="minor"/>
    </font>
    <font>
      <b/>
      <sz val="11"/>
      <name val="Aptos Narrow"/>
      <family val="2"/>
      <scheme val="minor"/>
    </font>
    <font>
      <b/>
      <sz val="12"/>
      <name val="Aptos Narrow"/>
      <family val="2"/>
      <scheme val="minor"/>
    </font>
    <font>
      <b/>
      <sz val="14"/>
      <name val="Aptos Narrow"/>
      <family val="2"/>
      <scheme val="minor"/>
    </font>
    <font>
      <b/>
      <sz val="12"/>
      <color theme="1"/>
      <name val="Aptos Narrow"/>
      <family val="2"/>
      <scheme val="minor"/>
    </font>
    <font>
      <b/>
      <sz val="14"/>
      <color theme="1"/>
      <name val="Aptos Narrow"/>
      <family val="2"/>
      <scheme val="minor"/>
    </font>
    <font>
      <b/>
      <i/>
      <sz val="14"/>
      <color theme="1"/>
      <name val="Aptos Narrow"/>
      <family val="2"/>
      <scheme val="minor"/>
    </font>
  </fonts>
  <fills count="4">
    <fill>
      <patternFill patternType="none"/>
    </fill>
    <fill>
      <patternFill patternType="gray125"/>
    </fill>
    <fill>
      <patternFill patternType="solid">
        <fgColor theme="3" tint="0.39997558519241921"/>
        <bgColor indexed="64"/>
      </patternFill>
    </fill>
    <fill>
      <patternFill patternType="solid">
        <fgColor theme="2"/>
        <bgColor indexed="64"/>
      </patternFill>
    </fill>
  </fills>
  <borders count="2">
    <border>
      <left/>
      <right/>
      <top/>
      <bottom/>
      <diagonal/>
    </border>
    <border>
      <left/>
      <right/>
      <top style="thick">
        <color theme="4" tint="0.39994506668294322"/>
      </top>
      <bottom/>
      <diagonal/>
    </border>
  </borders>
  <cellStyleXfs count="2">
    <xf numFmtId="0" fontId="0" fillId="0" borderId="0"/>
    <xf numFmtId="9" fontId="1" fillId="0" borderId="0" applyFont="0" applyFill="0" applyBorder="0" applyAlignment="0" applyProtection="0"/>
  </cellStyleXfs>
  <cellXfs count="23">
    <xf numFmtId="0" fontId="0" fillId="0" borderId="0" xfId="0"/>
    <xf numFmtId="0" fontId="0" fillId="0" borderId="0" xfId="0" pivotButton="1"/>
    <xf numFmtId="3" fontId="0" fillId="0" borderId="0" xfId="0" applyNumberFormat="1"/>
    <xf numFmtId="0" fontId="0" fillId="0" borderId="1" xfId="0" applyBorder="1"/>
    <xf numFmtId="10" fontId="0" fillId="0" borderId="0" xfId="0" applyNumberFormat="1"/>
    <xf numFmtId="164" fontId="0" fillId="0" borderId="0" xfId="0" applyNumberFormat="1"/>
    <xf numFmtId="0" fontId="2" fillId="2" borderId="0" xfId="0" applyFont="1" applyFill="1"/>
    <xf numFmtId="0" fontId="3" fillId="2" borderId="0" xfId="0" applyFont="1" applyFill="1"/>
    <xf numFmtId="9" fontId="4" fillId="0" borderId="0" xfId="1" applyFont="1" applyAlignment="1">
      <alignment horizontal="center"/>
    </xf>
    <xf numFmtId="0" fontId="5" fillId="0" borderId="0" xfId="0" applyFont="1" applyAlignment="1">
      <alignment horizontal="center"/>
    </xf>
    <xf numFmtId="9" fontId="6" fillId="0" borderId="0" xfId="1" applyFont="1" applyAlignment="1">
      <alignment horizontal="center"/>
    </xf>
    <xf numFmtId="0" fontId="7" fillId="0" borderId="0" xfId="0" applyFont="1" applyAlignment="1">
      <alignment horizontal="center"/>
    </xf>
    <xf numFmtId="0" fontId="8" fillId="0" borderId="0" xfId="0" applyFont="1" applyAlignment="1">
      <alignment horizontal="right"/>
    </xf>
    <xf numFmtId="0" fontId="8" fillId="0" borderId="0" xfId="0" applyFont="1" applyAlignment="1">
      <alignment horizontal="center"/>
    </xf>
    <xf numFmtId="0" fontId="9" fillId="0" borderId="0" xfId="0" applyFont="1" applyAlignment="1">
      <alignment horizontal="center"/>
    </xf>
    <xf numFmtId="0" fontId="10" fillId="0" borderId="0" xfId="0" applyFont="1" applyAlignment="1">
      <alignment horizontal="center"/>
    </xf>
    <xf numFmtId="9" fontId="9" fillId="0" borderId="0" xfId="1" applyFont="1" applyAlignment="1">
      <alignment horizontal="center"/>
    </xf>
    <xf numFmtId="0" fontId="11" fillId="0" borderId="0" xfId="0" applyFont="1"/>
    <xf numFmtId="4" fontId="0" fillId="0" borderId="1" xfId="0" applyNumberFormat="1" applyBorder="1"/>
    <xf numFmtId="0" fontId="12" fillId="0" borderId="0" xfId="0" applyFont="1"/>
    <xf numFmtId="0" fontId="0" fillId="3" borderId="0" xfId="0" applyFill="1"/>
    <xf numFmtId="4" fontId="0" fillId="0" borderId="0" xfId="0" applyNumberFormat="1"/>
    <xf numFmtId="0" fontId="0" fillId="0" borderId="0" xfId="0" applyNumberFormat="1"/>
  </cellXfs>
  <cellStyles count="2">
    <cellStyle name="Normal" xfId="0" builtinId="0"/>
    <cellStyle name="Percent" xfId="1" builtinId="5"/>
  </cellStyles>
  <dxfs count="0"/>
  <tableStyles count="0" defaultTableStyle="TableStyleMedium2" defaultPivotStyle="PivotStyleLight16"/>
  <colors>
    <mruColors>
      <color rgb="FFE3AFAF"/>
      <color rgb="FFD2978D"/>
      <color rgb="FFAC4F35"/>
      <color rgb="FF292929"/>
      <color rgb="FF8B8683"/>
      <color rgb="FFADACA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pivotCacheDefinition" Target="pivotCache/pivotCacheDefinition4.xml"/><Relationship Id="rId18" Type="http://schemas.openxmlformats.org/officeDocument/2006/relationships/pivotCacheDefinition" Target="pivotCache/pivotCacheDefinition9.xml"/><Relationship Id="rId26" Type="http://schemas.microsoft.com/office/2007/relationships/slicerCache" Target="slicerCaches/slicerCache5.xml"/><Relationship Id="rId39" Type="http://schemas.openxmlformats.org/officeDocument/2006/relationships/customXml" Target="../customXml/item7.xml"/><Relationship Id="rId21" Type="http://schemas.openxmlformats.org/officeDocument/2006/relationships/pivotCacheDefinition" Target="pivotCache/pivotCacheDefinition12.xml"/><Relationship Id="rId34" Type="http://schemas.openxmlformats.org/officeDocument/2006/relationships/customXml" Target="../customXml/item2.xml"/><Relationship Id="rId42" Type="http://schemas.openxmlformats.org/officeDocument/2006/relationships/customXml" Target="../customXml/item10.xml"/><Relationship Id="rId47" Type="http://schemas.openxmlformats.org/officeDocument/2006/relationships/customXml" Target="../customXml/item15.xml"/><Relationship Id="rId50" Type="http://schemas.openxmlformats.org/officeDocument/2006/relationships/customXml" Target="../customXml/item18.xml"/><Relationship Id="rId55" Type="http://schemas.openxmlformats.org/officeDocument/2006/relationships/customXml" Target="../customXml/item23.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pivotCacheDefinition" Target="pivotCache/pivotCacheDefinition7.xml"/><Relationship Id="rId29" Type="http://schemas.openxmlformats.org/officeDocument/2006/relationships/styles" Target="styles.xml"/><Relationship Id="rId11" Type="http://schemas.openxmlformats.org/officeDocument/2006/relationships/pivotCacheDefinition" Target="pivotCache/pivotCacheDefinition2.xml"/><Relationship Id="rId24" Type="http://schemas.microsoft.com/office/2007/relationships/slicerCache" Target="slicerCaches/slicerCache3.xml"/><Relationship Id="rId32" Type="http://schemas.openxmlformats.org/officeDocument/2006/relationships/calcChain" Target="calcChain.xml"/><Relationship Id="rId37" Type="http://schemas.openxmlformats.org/officeDocument/2006/relationships/customXml" Target="../customXml/item5.xml"/><Relationship Id="rId40" Type="http://schemas.openxmlformats.org/officeDocument/2006/relationships/customXml" Target="../customXml/item8.xml"/><Relationship Id="rId45" Type="http://schemas.openxmlformats.org/officeDocument/2006/relationships/customXml" Target="../customXml/item13.xml"/><Relationship Id="rId53" Type="http://schemas.openxmlformats.org/officeDocument/2006/relationships/customXml" Target="../customXml/item21.xml"/><Relationship Id="rId58" Type="http://schemas.openxmlformats.org/officeDocument/2006/relationships/customXml" Target="../customXml/item26.xml"/><Relationship Id="rId5" Type="http://schemas.openxmlformats.org/officeDocument/2006/relationships/worksheet" Target="worksheets/sheet5.xml"/><Relationship Id="rId19" Type="http://schemas.openxmlformats.org/officeDocument/2006/relationships/pivotCacheDefinition" Target="pivotCache/pivotCacheDefinition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pivotCacheDefinition" Target="pivotCache/pivotCacheDefinition5.xml"/><Relationship Id="rId22" Type="http://schemas.microsoft.com/office/2007/relationships/slicerCache" Target="slicerCaches/slicerCache1.xml"/><Relationship Id="rId27" Type="http://schemas.openxmlformats.org/officeDocument/2006/relationships/theme" Target="theme/theme1.xml"/><Relationship Id="rId30" Type="http://schemas.openxmlformats.org/officeDocument/2006/relationships/sharedStrings" Target="sharedStrings.xml"/><Relationship Id="rId35" Type="http://schemas.openxmlformats.org/officeDocument/2006/relationships/customXml" Target="../customXml/item3.xml"/><Relationship Id="rId43" Type="http://schemas.openxmlformats.org/officeDocument/2006/relationships/customXml" Target="../customXml/item11.xml"/><Relationship Id="rId48" Type="http://schemas.openxmlformats.org/officeDocument/2006/relationships/customXml" Target="../customXml/item16.xml"/><Relationship Id="rId56" Type="http://schemas.openxmlformats.org/officeDocument/2006/relationships/customXml" Target="../customXml/item24.xml"/><Relationship Id="rId8" Type="http://schemas.openxmlformats.org/officeDocument/2006/relationships/worksheet" Target="worksheets/sheet8.xml"/><Relationship Id="rId51" Type="http://schemas.openxmlformats.org/officeDocument/2006/relationships/customXml" Target="../customXml/item19.xml"/><Relationship Id="rId3" Type="http://schemas.openxmlformats.org/officeDocument/2006/relationships/worksheet" Target="worksheets/sheet3.xml"/><Relationship Id="rId12" Type="http://schemas.openxmlformats.org/officeDocument/2006/relationships/pivotCacheDefinition" Target="pivotCache/pivotCacheDefinition3.xml"/><Relationship Id="rId17" Type="http://schemas.openxmlformats.org/officeDocument/2006/relationships/pivotCacheDefinition" Target="pivotCache/pivotCacheDefinition8.xml"/><Relationship Id="rId25" Type="http://schemas.microsoft.com/office/2007/relationships/slicerCache" Target="slicerCaches/slicerCache4.xml"/><Relationship Id="rId33" Type="http://schemas.openxmlformats.org/officeDocument/2006/relationships/customXml" Target="../customXml/item1.xml"/><Relationship Id="rId38" Type="http://schemas.openxmlformats.org/officeDocument/2006/relationships/customXml" Target="../customXml/item6.xml"/><Relationship Id="rId46" Type="http://schemas.openxmlformats.org/officeDocument/2006/relationships/customXml" Target="../customXml/item14.xml"/><Relationship Id="rId20" Type="http://schemas.openxmlformats.org/officeDocument/2006/relationships/pivotCacheDefinition" Target="pivotCache/pivotCacheDefinition11.xml"/><Relationship Id="rId41" Type="http://schemas.openxmlformats.org/officeDocument/2006/relationships/customXml" Target="../customXml/item9.xml"/><Relationship Id="rId54" Type="http://schemas.openxmlformats.org/officeDocument/2006/relationships/customXml" Target="../customXml/item2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pivotCacheDefinition" Target="pivotCache/pivotCacheDefinition6.xml"/><Relationship Id="rId23" Type="http://schemas.microsoft.com/office/2007/relationships/slicerCache" Target="slicerCaches/slicerCache2.xml"/><Relationship Id="rId28" Type="http://schemas.openxmlformats.org/officeDocument/2006/relationships/connections" Target="connections.xml"/><Relationship Id="rId36" Type="http://schemas.openxmlformats.org/officeDocument/2006/relationships/customXml" Target="../customXml/item4.xml"/><Relationship Id="rId49" Type="http://schemas.openxmlformats.org/officeDocument/2006/relationships/customXml" Target="../customXml/item17.xml"/><Relationship Id="rId57" Type="http://schemas.openxmlformats.org/officeDocument/2006/relationships/customXml" Target="../customXml/item25.xml"/><Relationship Id="rId10" Type="http://schemas.openxmlformats.org/officeDocument/2006/relationships/pivotCacheDefinition" Target="pivotCache/pivotCacheDefinition1.xml"/><Relationship Id="rId31" Type="http://schemas.openxmlformats.org/officeDocument/2006/relationships/powerPivotData" Target="model/item.data"/><Relationship Id="rId44" Type="http://schemas.openxmlformats.org/officeDocument/2006/relationships/customXml" Target="../customXml/item12.xml"/><Relationship Id="rId52" Type="http://schemas.openxmlformats.org/officeDocument/2006/relationships/customXml" Target="../customXml/item20.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[hr_dashboard_project.xlsx]Headline!Age</c:name>
    <c:fmtId val="5"/>
  </c:pivotSource>
  <c:chart>
    <c:autoTitleDeleted val="1"/>
    <c:pivotFmts>
      <c:pivotFmt>
        <c:idx val="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bg1"/>
                  </a:solidFill>
                  <a:latin typeface="+mn-lt"/>
                  <a:ea typeface="+mn-ea"/>
                  <a:cs typeface="+mn-cs"/>
                </a:defRPr>
              </a:pPr>
              <a:endParaRPr lang="en-US"/>
            </a:p>
          </c:txPr>
          <c:dLblPos val="inEnd"/>
          <c:showLegendKey val="0"/>
          <c:showVal val="1"/>
          <c:showCatName val="0"/>
          <c:showSerName val="0"/>
          <c:showPercent val="0"/>
          <c:showBubbleSize val="0"/>
          <c:extLst>
            <c:ext xmlns:c15="http://schemas.microsoft.com/office/drawing/2012/chart" uri="{CE6537A1-D6FC-4f65-9D91-7224C49458BB}"/>
          </c:extLst>
        </c:dLbl>
      </c:pivotFmt>
      <c:pivotFmt>
        <c:idx val="1"/>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bg1"/>
                  </a:solidFill>
                  <a:latin typeface="+mn-lt"/>
                  <a:ea typeface="+mn-ea"/>
                  <a:cs typeface="+mn-cs"/>
                </a:defRPr>
              </a:pPr>
              <a:endParaRPr lang="en-US"/>
            </a:p>
          </c:txPr>
          <c:dLblPos val="inEnd"/>
          <c:showLegendKey val="0"/>
          <c:showVal val="1"/>
          <c:showCatName val="0"/>
          <c:showSerName val="0"/>
          <c:showPercent val="0"/>
          <c:showBubbleSize val="0"/>
          <c:extLst>
            <c:ext xmlns:c15="http://schemas.microsoft.com/office/drawing/2012/chart" uri="{CE6537A1-D6FC-4f65-9D91-7224C49458BB}"/>
          </c:extLst>
        </c:dLbl>
      </c:pivotFmt>
      <c:pivotFmt>
        <c:idx val="2"/>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bg1"/>
                  </a:solidFill>
                  <a:latin typeface="+mn-lt"/>
                  <a:ea typeface="+mn-ea"/>
                  <a:cs typeface="+mn-cs"/>
                </a:defRPr>
              </a:pPr>
              <a:endParaRPr lang="en-US"/>
            </a:p>
          </c:txPr>
          <c:dLblPos val="inEnd"/>
          <c:showLegendKey val="0"/>
          <c:showVal val="1"/>
          <c:showCatName val="0"/>
          <c:showSerName val="0"/>
          <c:showPercent val="0"/>
          <c:showBubbleSize val="0"/>
          <c:extLst>
            <c:ext xmlns:c15="http://schemas.microsoft.com/office/drawing/2012/chart" uri="{CE6537A1-D6FC-4f65-9D91-7224C49458BB}"/>
          </c:extLst>
        </c:dLbl>
      </c:pivotFmt>
      <c:pivotFmt>
        <c:idx val="3"/>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bg1"/>
                  </a:solidFill>
                  <a:latin typeface="+mn-lt"/>
                  <a:ea typeface="+mn-ea"/>
                  <a:cs typeface="+mn-cs"/>
                </a:defRPr>
              </a:pPr>
              <a:endParaRPr lang="en-US"/>
            </a:p>
          </c:txPr>
          <c:dLblPos val="inEnd"/>
          <c:showLegendKey val="0"/>
          <c:showVal val="1"/>
          <c:showCatName val="0"/>
          <c:showSerName val="0"/>
          <c:showPercent val="0"/>
          <c:showBubbleSize val="0"/>
          <c:extLst>
            <c:ext xmlns:c15="http://schemas.microsoft.com/office/drawing/2012/chart" uri="{CE6537A1-D6FC-4f65-9D91-7224C49458BB}"/>
          </c:extLst>
        </c:dLbl>
      </c:pivotFmt>
      <c:pivotFmt>
        <c:idx val="4"/>
        <c:spPr>
          <a:solidFill>
            <a:schemeClr val="accent3"/>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bg1"/>
                  </a:solidFill>
                  <a:latin typeface="+mn-lt"/>
                  <a:ea typeface="+mn-ea"/>
                  <a:cs typeface="+mn-cs"/>
                </a:defRPr>
              </a:pPr>
              <a:endParaRPr lang="en-US"/>
            </a:p>
          </c:txPr>
          <c:dLblPos val="inEnd"/>
          <c:showLegendKey val="0"/>
          <c:showVal val="1"/>
          <c:showCatName val="0"/>
          <c:showSerName val="0"/>
          <c:showPercent val="0"/>
          <c:showBubbleSize val="0"/>
          <c:extLst>
            <c:ext xmlns:c15="http://schemas.microsoft.com/office/drawing/2012/chart" uri="{CE6537A1-D6FC-4f65-9D91-7224C49458BB}"/>
          </c:extLst>
        </c:dLbl>
      </c:pivotFmt>
      <c:pivotFmt>
        <c:idx val="5"/>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bg1"/>
                  </a:solidFill>
                  <a:latin typeface="+mn-lt"/>
                  <a:ea typeface="+mn-ea"/>
                  <a:cs typeface="+mn-cs"/>
                </a:defRPr>
              </a:pPr>
              <a:endParaRPr lang="en-US"/>
            </a:p>
          </c:txPr>
          <c:dLblPos val="inEnd"/>
          <c:showLegendKey val="0"/>
          <c:showVal val="1"/>
          <c:showCatName val="0"/>
          <c:showSerName val="0"/>
          <c:showPercent val="0"/>
          <c:showBubbleSize val="0"/>
          <c:extLst>
            <c:ext xmlns:c15="http://schemas.microsoft.com/office/drawing/2012/chart" uri="{CE6537A1-D6FC-4f65-9D91-7224C49458BB}"/>
          </c:extLst>
        </c:dLbl>
      </c:pivotFmt>
      <c:pivotFmt>
        <c:idx val="6"/>
        <c:spPr>
          <a:solidFill>
            <a:schemeClr val="accent1"/>
          </a:solidFill>
          <a:ln>
            <a:noFill/>
          </a:ln>
          <a:effectLst/>
        </c:spPr>
      </c:pivotFmt>
      <c:pivotFmt>
        <c:idx val="7"/>
        <c:spPr>
          <a:solidFill>
            <a:schemeClr val="accent3"/>
          </a:solidFill>
          <a:ln>
            <a:noFill/>
          </a:ln>
          <a:effectLst/>
        </c:spPr>
        <c:dLbl>
          <c:idx val="0"/>
          <c:layout>
            <c:manualLayout>
              <c:x val="-9.730614621996554E-17"/>
              <c:y val="0.20294764290827272"/>
            </c:manualLayout>
          </c:layout>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bg1"/>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s>
    <c:plotArea>
      <c:layout>
        <c:manualLayout>
          <c:layoutTarget val="inner"/>
          <c:xMode val="edge"/>
          <c:yMode val="edge"/>
          <c:x val="2.7477174772557369E-2"/>
          <c:y val="3.8782003588363693E-2"/>
          <c:w val="0.95135724460715265"/>
          <c:h val="0.73801565730614338"/>
        </c:manualLayout>
      </c:layout>
      <c:barChart>
        <c:barDir val="col"/>
        <c:grouping val="clustered"/>
        <c:varyColors val="0"/>
        <c:ser>
          <c:idx val="0"/>
          <c:order val="0"/>
          <c:tx>
            <c:strRef>
              <c:f>Headline!$B$22:$B$23</c:f>
              <c:strCache>
                <c:ptCount val="1"/>
                <c:pt idx="0">
                  <c:v>F</c:v>
                </c:pt>
              </c:strCache>
            </c:strRef>
          </c:tx>
          <c:spPr>
            <a:solidFill>
              <a:schemeClr val="accent3"/>
            </a:solidFill>
            <a:ln>
              <a:noFill/>
            </a:ln>
            <a:effectLst/>
          </c:spPr>
          <c:invertIfNegative val="0"/>
          <c:dPt>
            <c:idx val="2"/>
            <c:invertIfNegative val="0"/>
            <c:bubble3D val="0"/>
            <c:extLst>
              <c:ext xmlns:c16="http://schemas.microsoft.com/office/drawing/2014/chart" uri="{C3380CC4-5D6E-409C-BE32-E72D297353CC}">
                <c16:uniqueId val="{00000003-5BA1-44A1-A899-E1D3C49F017E}"/>
              </c:ext>
            </c:extLst>
          </c:dPt>
          <c:dLbls>
            <c:dLbl>
              <c:idx val="2"/>
              <c:layout>
                <c:manualLayout>
                  <c:x val="-9.730614621996554E-17"/>
                  <c:y val="0.20294764290827272"/>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5BA1-44A1-A899-E1D3C49F017E}"/>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bg1"/>
                    </a:solidFill>
                    <a:latin typeface="+mn-lt"/>
                    <a:ea typeface="+mn-ea"/>
                    <a:cs typeface="+mn-cs"/>
                  </a:defRPr>
                </a:pPr>
                <a:endParaRPr lang="en-US"/>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Headline!$A$24:$A$27</c:f>
              <c:strCache>
                <c:ptCount val="3"/>
                <c:pt idx="0">
                  <c:v>&lt;30</c:v>
                </c:pt>
                <c:pt idx="1">
                  <c:v>30-49</c:v>
                </c:pt>
                <c:pt idx="2">
                  <c:v>50+</c:v>
                </c:pt>
              </c:strCache>
            </c:strRef>
          </c:cat>
          <c:val>
            <c:numRef>
              <c:f>Headline!$B$24:$B$27</c:f>
              <c:numCache>
                <c:formatCode>General</c:formatCode>
                <c:ptCount val="3"/>
                <c:pt idx="0">
                  <c:v>172</c:v>
                </c:pt>
                <c:pt idx="1">
                  <c:v>81</c:v>
                </c:pt>
                <c:pt idx="2">
                  <c:v>44</c:v>
                </c:pt>
              </c:numCache>
            </c:numRef>
          </c:val>
          <c:extLst>
            <c:ext xmlns:c16="http://schemas.microsoft.com/office/drawing/2014/chart" uri="{C3380CC4-5D6E-409C-BE32-E72D297353CC}">
              <c16:uniqueId val="{00000000-5BA1-44A1-A899-E1D3C49F017E}"/>
            </c:ext>
          </c:extLst>
        </c:ser>
        <c:ser>
          <c:idx val="1"/>
          <c:order val="1"/>
          <c:tx>
            <c:strRef>
              <c:f>Headline!$C$22:$C$23</c:f>
              <c:strCache>
                <c:ptCount val="1"/>
                <c:pt idx="0">
                  <c:v>M</c:v>
                </c:pt>
              </c:strCache>
            </c:strRef>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bg1"/>
                    </a:solidFill>
                    <a:latin typeface="+mn-lt"/>
                    <a:ea typeface="+mn-ea"/>
                    <a:cs typeface="+mn-cs"/>
                  </a:defRPr>
                </a:pPr>
                <a:endParaRPr lang="en-US"/>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Headline!$A$24:$A$27</c:f>
              <c:strCache>
                <c:ptCount val="3"/>
                <c:pt idx="0">
                  <c:v>&lt;30</c:v>
                </c:pt>
                <c:pt idx="1">
                  <c:v>30-49</c:v>
                </c:pt>
                <c:pt idx="2">
                  <c:v>50+</c:v>
                </c:pt>
              </c:strCache>
            </c:strRef>
          </c:cat>
          <c:val>
            <c:numRef>
              <c:f>Headline!$C$24:$C$27</c:f>
              <c:numCache>
                <c:formatCode>General</c:formatCode>
                <c:ptCount val="3"/>
                <c:pt idx="0">
                  <c:v>165</c:v>
                </c:pt>
                <c:pt idx="1">
                  <c:v>105</c:v>
                </c:pt>
                <c:pt idx="2">
                  <c:v>83</c:v>
                </c:pt>
              </c:numCache>
            </c:numRef>
          </c:val>
          <c:extLst>
            <c:ext xmlns:c16="http://schemas.microsoft.com/office/drawing/2014/chart" uri="{C3380CC4-5D6E-409C-BE32-E72D297353CC}">
              <c16:uniqueId val="{00000001-5BA1-44A1-A899-E1D3C49F017E}"/>
            </c:ext>
          </c:extLst>
        </c:ser>
        <c:dLbls>
          <c:dLblPos val="inEnd"/>
          <c:showLegendKey val="0"/>
          <c:showVal val="1"/>
          <c:showCatName val="0"/>
          <c:showSerName val="0"/>
          <c:showPercent val="0"/>
          <c:showBubbleSize val="0"/>
        </c:dLbls>
        <c:gapWidth val="50"/>
        <c:axId val="725041856"/>
        <c:axId val="725045216"/>
      </c:barChart>
      <c:catAx>
        <c:axId val="725041856"/>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1" i="0" u="none" strike="noStrike" kern="1200" baseline="0">
                <a:solidFill>
                  <a:schemeClr val="tx1">
                    <a:lumMod val="65000"/>
                    <a:lumOff val="35000"/>
                  </a:schemeClr>
                </a:solidFill>
                <a:latin typeface="+mn-lt"/>
                <a:ea typeface="+mn-ea"/>
                <a:cs typeface="+mn-cs"/>
              </a:defRPr>
            </a:pPr>
            <a:endParaRPr lang="en-US"/>
          </a:p>
        </c:txPr>
        <c:crossAx val="725045216"/>
        <c:crosses val="autoZero"/>
        <c:auto val="1"/>
        <c:lblAlgn val="ctr"/>
        <c:lblOffset val="100"/>
        <c:noMultiLvlLbl val="0"/>
      </c:catAx>
      <c:valAx>
        <c:axId val="725045216"/>
        <c:scaling>
          <c:orientation val="minMax"/>
        </c:scaling>
        <c:delete val="1"/>
        <c:axPos val="l"/>
        <c:numFmt formatCode="General" sourceLinked="1"/>
        <c:majorTickMark val="out"/>
        <c:minorTickMark val="none"/>
        <c:tickLblPos val="nextTo"/>
        <c:crossAx val="725041856"/>
        <c:crosses val="autoZero"/>
        <c:crossBetween val="between"/>
      </c:valAx>
      <c:spPr>
        <a:noFill/>
        <a:ln>
          <a:noFill/>
        </a:ln>
        <a:effectLst/>
      </c:spPr>
    </c:plotArea>
    <c:legend>
      <c:legendPos val="t"/>
      <c:layout>
        <c:manualLayout>
          <c:xMode val="edge"/>
          <c:yMode val="edge"/>
          <c:x val="0.71370819950977216"/>
          <c:y val="4.6500499211305217E-2"/>
          <c:w val="0.24111603103522494"/>
          <c:h val="0.22469891523225691"/>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pivotOptions>
    </c:ext>
    <c:ext xmlns:c16="http://schemas.microsoft.com/office/drawing/2014/chart" uri="{E28EC0CA-F0BB-4C9C-879D-F8772B89E7AC}">
      <c16:pivotOptions16>
        <c16:showExpandCollapseFieldButtons val="1"/>
      </c16:pivotOptions16>
    </c:ext>
  </c:extLst>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4"/>
    </mc:Choice>
    <mc:Fallback>
      <c:style val="4"/>
    </mc:Fallback>
  </mc:AlternateContent>
  <c:pivotSource>
    <c:name>[hr_dashboard_project.xlsx]Active Employees!Active Employees</c:name>
    <c:fmtId val="8"/>
  </c:pivotSource>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AU"/>
              <a:t>Total</a:t>
            </a:r>
            <a:r>
              <a:rPr lang="en-AU" baseline="0"/>
              <a:t> Active Employees</a:t>
            </a:r>
          </a:p>
        </c:rich>
      </c:tx>
      <c:layout>
        <c:manualLayout>
          <c:xMode val="edge"/>
          <c:yMode val="edge"/>
          <c:x val="5.220492633964452E-2"/>
          <c:y val="2.4973165391113713E-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ivotFmts>
      <c:pivotFmt>
        <c:idx val="0"/>
        <c:spPr>
          <a:solidFill>
            <a:schemeClr val="accent2"/>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
        <c:spPr>
          <a:solidFill>
            <a:schemeClr val="accent2"/>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
        <c:spPr>
          <a:solidFill>
            <a:schemeClr val="accent2"/>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
        <c:spPr>
          <a:solidFill>
            <a:schemeClr val="accent2"/>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4"/>
        <c:spPr>
          <a:solidFill>
            <a:schemeClr val="accent2"/>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5"/>
        <c:spPr>
          <a:solidFill>
            <a:schemeClr val="accent2"/>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s>
    <c:plotArea>
      <c:layout>
        <c:manualLayout>
          <c:layoutTarget val="inner"/>
          <c:xMode val="edge"/>
          <c:yMode val="edge"/>
          <c:x val="4.9612800518803762E-2"/>
          <c:y val="0.13830836099458158"/>
          <c:w val="0.9312579539731457"/>
          <c:h val="0.54679520138660531"/>
        </c:manualLayout>
      </c:layout>
      <c:barChart>
        <c:barDir val="col"/>
        <c:grouping val="clustered"/>
        <c:varyColors val="0"/>
        <c:ser>
          <c:idx val="0"/>
          <c:order val="0"/>
          <c:tx>
            <c:strRef>
              <c:f>'Active Employees'!$D$3</c:f>
              <c:strCache>
                <c:ptCount val="1"/>
                <c:pt idx="0">
                  <c:v>Active Employees</c:v>
                </c:pt>
              </c:strCache>
            </c:strRef>
          </c:tx>
          <c:spPr>
            <a:solidFill>
              <a:schemeClr val="accent2">
                <a:tint val="77000"/>
              </a:schemeClr>
            </a:solidFill>
            <a:ln>
              <a:noFill/>
            </a:ln>
            <a:effectLst/>
          </c:spPr>
          <c:invertIfNegative val="0"/>
          <c:cat>
            <c:multiLvlStrRef>
              <c:f>'Active Employees'!$A$4:$C$72</c:f>
              <c:multiLvlStrCache>
                <c:ptCount val="48"/>
                <c:lvl>
                  <c:pt idx="0">
                    <c:v>ene</c:v>
                  </c:pt>
                  <c:pt idx="1">
                    <c:v>feb</c:v>
                  </c:pt>
                  <c:pt idx="2">
                    <c:v>mar</c:v>
                  </c:pt>
                  <c:pt idx="3">
                    <c:v>abr</c:v>
                  </c:pt>
                  <c:pt idx="4">
                    <c:v>may</c:v>
                  </c:pt>
                  <c:pt idx="5">
                    <c:v>jun</c:v>
                  </c:pt>
                  <c:pt idx="6">
                    <c:v>jul</c:v>
                  </c:pt>
                  <c:pt idx="7">
                    <c:v>ago</c:v>
                  </c:pt>
                  <c:pt idx="8">
                    <c:v>sept</c:v>
                  </c:pt>
                  <c:pt idx="9">
                    <c:v>oct</c:v>
                  </c:pt>
                  <c:pt idx="10">
                    <c:v>nov</c:v>
                  </c:pt>
                  <c:pt idx="11">
                    <c:v>dic</c:v>
                  </c:pt>
                  <c:pt idx="12">
                    <c:v>ene</c:v>
                  </c:pt>
                  <c:pt idx="13">
                    <c:v>feb</c:v>
                  </c:pt>
                  <c:pt idx="14">
                    <c:v>mar</c:v>
                  </c:pt>
                  <c:pt idx="15">
                    <c:v>abr</c:v>
                  </c:pt>
                  <c:pt idx="16">
                    <c:v>may</c:v>
                  </c:pt>
                  <c:pt idx="17">
                    <c:v>jun</c:v>
                  </c:pt>
                  <c:pt idx="18">
                    <c:v>jul</c:v>
                  </c:pt>
                  <c:pt idx="19">
                    <c:v>ago</c:v>
                  </c:pt>
                  <c:pt idx="20">
                    <c:v>sept</c:v>
                  </c:pt>
                  <c:pt idx="21">
                    <c:v>oct</c:v>
                  </c:pt>
                  <c:pt idx="22">
                    <c:v>nov</c:v>
                  </c:pt>
                  <c:pt idx="23">
                    <c:v>dic</c:v>
                  </c:pt>
                  <c:pt idx="24">
                    <c:v>ene</c:v>
                  </c:pt>
                  <c:pt idx="25">
                    <c:v>feb</c:v>
                  </c:pt>
                  <c:pt idx="26">
                    <c:v>mar</c:v>
                  </c:pt>
                  <c:pt idx="27">
                    <c:v>abr</c:v>
                  </c:pt>
                  <c:pt idx="28">
                    <c:v>may</c:v>
                  </c:pt>
                  <c:pt idx="29">
                    <c:v>jun</c:v>
                  </c:pt>
                  <c:pt idx="30">
                    <c:v>jul</c:v>
                  </c:pt>
                  <c:pt idx="31">
                    <c:v>ago</c:v>
                  </c:pt>
                  <c:pt idx="32">
                    <c:v>sept</c:v>
                  </c:pt>
                  <c:pt idx="33">
                    <c:v>oct</c:v>
                  </c:pt>
                  <c:pt idx="34">
                    <c:v>nov</c:v>
                  </c:pt>
                  <c:pt idx="35">
                    <c:v>dic</c:v>
                  </c:pt>
                  <c:pt idx="36">
                    <c:v>ene</c:v>
                  </c:pt>
                  <c:pt idx="37">
                    <c:v>feb</c:v>
                  </c:pt>
                  <c:pt idx="38">
                    <c:v>mar</c:v>
                  </c:pt>
                  <c:pt idx="39">
                    <c:v>abr</c:v>
                  </c:pt>
                  <c:pt idx="40">
                    <c:v>may</c:v>
                  </c:pt>
                  <c:pt idx="41">
                    <c:v>jun</c:v>
                  </c:pt>
                  <c:pt idx="42">
                    <c:v>jul</c:v>
                  </c:pt>
                  <c:pt idx="43">
                    <c:v>ago</c:v>
                  </c:pt>
                  <c:pt idx="44">
                    <c:v>sept</c:v>
                  </c:pt>
                  <c:pt idx="45">
                    <c:v>oct</c:v>
                  </c:pt>
                  <c:pt idx="46">
                    <c:v>nov</c:v>
                  </c:pt>
                  <c:pt idx="47">
                    <c:v>dic</c:v>
                  </c:pt>
                </c:lvl>
                <c:lvl>
                  <c:pt idx="0">
                    <c:v>Qtr1</c:v>
                  </c:pt>
                  <c:pt idx="3">
                    <c:v>Qtr2</c:v>
                  </c:pt>
                  <c:pt idx="6">
                    <c:v>Qtr3</c:v>
                  </c:pt>
                  <c:pt idx="9">
                    <c:v>Qtr4</c:v>
                  </c:pt>
                  <c:pt idx="12">
                    <c:v>Qtr1</c:v>
                  </c:pt>
                  <c:pt idx="15">
                    <c:v>Qtr2</c:v>
                  </c:pt>
                  <c:pt idx="18">
                    <c:v>Qtr3</c:v>
                  </c:pt>
                  <c:pt idx="21">
                    <c:v>Qtr4</c:v>
                  </c:pt>
                  <c:pt idx="24">
                    <c:v>Qtr1</c:v>
                  </c:pt>
                  <c:pt idx="27">
                    <c:v>Qtr2</c:v>
                  </c:pt>
                  <c:pt idx="30">
                    <c:v>Qtr3</c:v>
                  </c:pt>
                  <c:pt idx="33">
                    <c:v>Qtr4</c:v>
                  </c:pt>
                  <c:pt idx="36">
                    <c:v>Qtr1</c:v>
                  </c:pt>
                  <c:pt idx="39">
                    <c:v>Qtr2</c:v>
                  </c:pt>
                  <c:pt idx="42">
                    <c:v>Qtr3</c:v>
                  </c:pt>
                  <c:pt idx="45">
                    <c:v>Qtr4</c:v>
                  </c:pt>
                </c:lvl>
                <c:lvl>
                  <c:pt idx="0">
                    <c:v>2015</c:v>
                  </c:pt>
                  <c:pt idx="12">
                    <c:v>2016</c:v>
                  </c:pt>
                  <c:pt idx="24">
                    <c:v>2017</c:v>
                  </c:pt>
                  <c:pt idx="36">
                    <c:v>2018</c:v>
                  </c:pt>
                </c:lvl>
              </c:multiLvlStrCache>
            </c:multiLvlStrRef>
          </c:cat>
          <c:val>
            <c:numRef>
              <c:f>'Active Employees'!$D$4:$D$72</c:f>
              <c:numCache>
                <c:formatCode>General</c:formatCode>
                <c:ptCount val="48"/>
                <c:pt idx="0">
                  <c:v>228</c:v>
                </c:pt>
                <c:pt idx="1">
                  <c:v>229</c:v>
                </c:pt>
                <c:pt idx="2">
                  <c:v>229</c:v>
                </c:pt>
                <c:pt idx="3">
                  <c:v>233</c:v>
                </c:pt>
                <c:pt idx="4">
                  <c:v>242</c:v>
                </c:pt>
                <c:pt idx="5">
                  <c:v>251</c:v>
                </c:pt>
                <c:pt idx="6">
                  <c:v>258</c:v>
                </c:pt>
                <c:pt idx="7">
                  <c:v>269</c:v>
                </c:pt>
                <c:pt idx="8">
                  <c:v>275</c:v>
                </c:pt>
                <c:pt idx="9">
                  <c:v>289</c:v>
                </c:pt>
                <c:pt idx="10">
                  <c:v>291</c:v>
                </c:pt>
                <c:pt idx="11">
                  <c:v>300</c:v>
                </c:pt>
                <c:pt idx="12">
                  <c:v>312</c:v>
                </c:pt>
                <c:pt idx="13">
                  <c:v>322</c:v>
                </c:pt>
                <c:pt idx="14">
                  <c:v>338</c:v>
                </c:pt>
                <c:pt idx="15">
                  <c:v>343</c:v>
                </c:pt>
                <c:pt idx="16">
                  <c:v>351</c:v>
                </c:pt>
                <c:pt idx="17">
                  <c:v>361</c:v>
                </c:pt>
                <c:pt idx="18">
                  <c:v>370</c:v>
                </c:pt>
                <c:pt idx="19">
                  <c:v>386</c:v>
                </c:pt>
                <c:pt idx="20">
                  <c:v>403</c:v>
                </c:pt>
                <c:pt idx="21">
                  <c:v>426</c:v>
                </c:pt>
                <c:pt idx="22">
                  <c:v>453</c:v>
                </c:pt>
                <c:pt idx="23">
                  <c:v>467</c:v>
                </c:pt>
                <c:pt idx="24">
                  <c:v>455</c:v>
                </c:pt>
                <c:pt idx="25">
                  <c:v>454</c:v>
                </c:pt>
                <c:pt idx="26">
                  <c:v>449</c:v>
                </c:pt>
                <c:pt idx="27">
                  <c:v>448</c:v>
                </c:pt>
                <c:pt idx="28">
                  <c:v>454</c:v>
                </c:pt>
                <c:pt idx="29">
                  <c:v>458</c:v>
                </c:pt>
                <c:pt idx="30">
                  <c:v>462</c:v>
                </c:pt>
                <c:pt idx="31">
                  <c:v>488</c:v>
                </c:pt>
                <c:pt idx="32">
                  <c:v>494</c:v>
                </c:pt>
                <c:pt idx="33">
                  <c:v>504</c:v>
                </c:pt>
                <c:pt idx="34">
                  <c:v>517</c:v>
                </c:pt>
                <c:pt idx="35">
                  <c:v>505</c:v>
                </c:pt>
                <c:pt idx="36">
                  <c:v>506</c:v>
                </c:pt>
                <c:pt idx="37">
                  <c:v>505</c:v>
                </c:pt>
                <c:pt idx="38">
                  <c:v>525</c:v>
                </c:pt>
                <c:pt idx="39">
                  <c:v>537</c:v>
                </c:pt>
                <c:pt idx="40">
                  <c:v>571</c:v>
                </c:pt>
                <c:pt idx="41">
                  <c:v>633</c:v>
                </c:pt>
                <c:pt idx="42">
                  <c:v>635</c:v>
                </c:pt>
                <c:pt idx="43">
                  <c:v>634</c:v>
                </c:pt>
                <c:pt idx="44">
                  <c:v>648</c:v>
                </c:pt>
                <c:pt idx="45">
                  <c:v>658</c:v>
                </c:pt>
                <c:pt idx="46">
                  <c:v>657</c:v>
                </c:pt>
                <c:pt idx="47">
                  <c:v>650</c:v>
                </c:pt>
              </c:numCache>
            </c:numRef>
          </c:val>
          <c:extLst>
            <c:ext xmlns:c16="http://schemas.microsoft.com/office/drawing/2014/chart" uri="{C3380CC4-5D6E-409C-BE32-E72D297353CC}">
              <c16:uniqueId val="{00000000-FC8F-4660-8CF6-543DA5CD9D85}"/>
            </c:ext>
          </c:extLst>
        </c:ser>
        <c:ser>
          <c:idx val="1"/>
          <c:order val="1"/>
          <c:tx>
            <c:strRef>
              <c:f>'Active Employees'!$E$3</c:f>
              <c:strCache>
                <c:ptCount val="1"/>
                <c:pt idx="0">
                  <c:v>New Hires</c:v>
                </c:pt>
              </c:strCache>
            </c:strRef>
          </c:tx>
          <c:spPr>
            <a:solidFill>
              <a:schemeClr val="accent2">
                <a:shade val="76000"/>
              </a:schemeClr>
            </a:solidFill>
            <a:ln>
              <a:noFill/>
            </a:ln>
            <a:effectLst/>
          </c:spPr>
          <c:invertIfNegative val="0"/>
          <c:cat>
            <c:multiLvlStrRef>
              <c:f>'Active Employees'!$A$4:$C$72</c:f>
              <c:multiLvlStrCache>
                <c:ptCount val="48"/>
                <c:lvl>
                  <c:pt idx="0">
                    <c:v>ene</c:v>
                  </c:pt>
                  <c:pt idx="1">
                    <c:v>feb</c:v>
                  </c:pt>
                  <c:pt idx="2">
                    <c:v>mar</c:v>
                  </c:pt>
                  <c:pt idx="3">
                    <c:v>abr</c:v>
                  </c:pt>
                  <c:pt idx="4">
                    <c:v>may</c:v>
                  </c:pt>
                  <c:pt idx="5">
                    <c:v>jun</c:v>
                  </c:pt>
                  <c:pt idx="6">
                    <c:v>jul</c:v>
                  </c:pt>
                  <c:pt idx="7">
                    <c:v>ago</c:v>
                  </c:pt>
                  <c:pt idx="8">
                    <c:v>sept</c:v>
                  </c:pt>
                  <c:pt idx="9">
                    <c:v>oct</c:v>
                  </c:pt>
                  <c:pt idx="10">
                    <c:v>nov</c:v>
                  </c:pt>
                  <c:pt idx="11">
                    <c:v>dic</c:v>
                  </c:pt>
                  <c:pt idx="12">
                    <c:v>ene</c:v>
                  </c:pt>
                  <c:pt idx="13">
                    <c:v>feb</c:v>
                  </c:pt>
                  <c:pt idx="14">
                    <c:v>mar</c:v>
                  </c:pt>
                  <c:pt idx="15">
                    <c:v>abr</c:v>
                  </c:pt>
                  <c:pt idx="16">
                    <c:v>may</c:v>
                  </c:pt>
                  <c:pt idx="17">
                    <c:v>jun</c:v>
                  </c:pt>
                  <c:pt idx="18">
                    <c:v>jul</c:v>
                  </c:pt>
                  <c:pt idx="19">
                    <c:v>ago</c:v>
                  </c:pt>
                  <c:pt idx="20">
                    <c:v>sept</c:v>
                  </c:pt>
                  <c:pt idx="21">
                    <c:v>oct</c:v>
                  </c:pt>
                  <c:pt idx="22">
                    <c:v>nov</c:v>
                  </c:pt>
                  <c:pt idx="23">
                    <c:v>dic</c:v>
                  </c:pt>
                  <c:pt idx="24">
                    <c:v>ene</c:v>
                  </c:pt>
                  <c:pt idx="25">
                    <c:v>feb</c:v>
                  </c:pt>
                  <c:pt idx="26">
                    <c:v>mar</c:v>
                  </c:pt>
                  <c:pt idx="27">
                    <c:v>abr</c:v>
                  </c:pt>
                  <c:pt idx="28">
                    <c:v>may</c:v>
                  </c:pt>
                  <c:pt idx="29">
                    <c:v>jun</c:v>
                  </c:pt>
                  <c:pt idx="30">
                    <c:v>jul</c:v>
                  </c:pt>
                  <c:pt idx="31">
                    <c:v>ago</c:v>
                  </c:pt>
                  <c:pt idx="32">
                    <c:v>sept</c:v>
                  </c:pt>
                  <c:pt idx="33">
                    <c:v>oct</c:v>
                  </c:pt>
                  <c:pt idx="34">
                    <c:v>nov</c:v>
                  </c:pt>
                  <c:pt idx="35">
                    <c:v>dic</c:v>
                  </c:pt>
                  <c:pt idx="36">
                    <c:v>ene</c:v>
                  </c:pt>
                  <c:pt idx="37">
                    <c:v>feb</c:v>
                  </c:pt>
                  <c:pt idx="38">
                    <c:v>mar</c:v>
                  </c:pt>
                  <c:pt idx="39">
                    <c:v>abr</c:v>
                  </c:pt>
                  <c:pt idx="40">
                    <c:v>may</c:v>
                  </c:pt>
                  <c:pt idx="41">
                    <c:v>jun</c:v>
                  </c:pt>
                  <c:pt idx="42">
                    <c:v>jul</c:v>
                  </c:pt>
                  <c:pt idx="43">
                    <c:v>ago</c:v>
                  </c:pt>
                  <c:pt idx="44">
                    <c:v>sept</c:v>
                  </c:pt>
                  <c:pt idx="45">
                    <c:v>oct</c:v>
                  </c:pt>
                  <c:pt idx="46">
                    <c:v>nov</c:v>
                  </c:pt>
                  <c:pt idx="47">
                    <c:v>dic</c:v>
                  </c:pt>
                </c:lvl>
                <c:lvl>
                  <c:pt idx="0">
                    <c:v>Qtr1</c:v>
                  </c:pt>
                  <c:pt idx="3">
                    <c:v>Qtr2</c:v>
                  </c:pt>
                  <c:pt idx="6">
                    <c:v>Qtr3</c:v>
                  </c:pt>
                  <c:pt idx="9">
                    <c:v>Qtr4</c:v>
                  </c:pt>
                  <c:pt idx="12">
                    <c:v>Qtr1</c:v>
                  </c:pt>
                  <c:pt idx="15">
                    <c:v>Qtr2</c:v>
                  </c:pt>
                  <c:pt idx="18">
                    <c:v>Qtr3</c:v>
                  </c:pt>
                  <c:pt idx="21">
                    <c:v>Qtr4</c:v>
                  </c:pt>
                  <c:pt idx="24">
                    <c:v>Qtr1</c:v>
                  </c:pt>
                  <c:pt idx="27">
                    <c:v>Qtr2</c:v>
                  </c:pt>
                  <c:pt idx="30">
                    <c:v>Qtr3</c:v>
                  </c:pt>
                  <c:pt idx="33">
                    <c:v>Qtr4</c:v>
                  </c:pt>
                  <c:pt idx="36">
                    <c:v>Qtr1</c:v>
                  </c:pt>
                  <c:pt idx="39">
                    <c:v>Qtr2</c:v>
                  </c:pt>
                  <c:pt idx="42">
                    <c:v>Qtr3</c:v>
                  </c:pt>
                  <c:pt idx="45">
                    <c:v>Qtr4</c:v>
                  </c:pt>
                </c:lvl>
                <c:lvl>
                  <c:pt idx="0">
                    <c:v>2015</c:v>
                  </c:pt>
                  <c:pt idx="12">
                    <c:v>2016</c:v>
                  </c:pt>
                  <c:pt idx="24">
                    <c:v>2017</c:v>
                  </c:pt>
                  <c:pt idx="36">
                    <c:v>2018</c:v>
                  </c:pt>
                </c:lvl>
              </c:multiLvlStrCache>
            </c:multiLvlStrRef>
          </c:cat>
          <c:val>
            <c:numRef>
              <c:f>'Active Employees'!$E$4:$E$72</c:f>
              <c:numCache>
                <c:formatCode>General</c:formatCode>
                <c:ptCount val="48"/>
                <c:pt idx="0">
                  <c:v>1</c:v>
                </c:pt>
                <c:pt idx="1">
                  <c:v>1</c:v>
                </c:pt>
                <c:pt idx="2">
                  <c:v>1</c:v>
                </c:pt>
                <c:pt idx="3">
                  <c:v>4</c:v>
                </c:pt>
                <c:pt idx="4">
                  <c:v>8</c:v>
                </c:pt>
                <c:pt idx="5">
                  <c:v>9</c:v>
                </c:pt>
                <c:pt idx="6">
                  <c:v>7</c:v>
                </c:pt>
                <c:pt idx="7">
                  <c:v>11</c:v>
                </c:pt>
                <c:pt idx="8">
                  <c:v>6</c:v>
                </c:pt>
                <c:pt idx="9">
                  <c:v>14</c:v>
                </c:pt>
                <c:pt idx="10">
                  <c:v>9</c:v>
                </c:pt>
                <c:pt idx="11">
                  <c:v>7</c:v>
                </c:pt>
                <c:pt idx="12">
                  <c:v>10</c:v>
                </c:pt>
                <c:pt idx="13">
                  <c:v>9</c:v>
                </c:pt>
                <c:pt idx="14">
                  <c:v>18</c:v>
                </c:pt>
                <c:pt idx="15">
                  <c:v>8</c:v>
                </c:pt>
                <c:pt idx="16">
                  <c:v>7</c:v>
                </c:pt>
                <c:pt idx="17">
                  <c:v>7</c:v>
                </c:pt>
                <c:pt idx="18">
                  <c:v>8</c:v>
                </c:pt>
                <c:pt idx="19">
                  <c:v>18</c:v>
                </c:pt>
                <c:pt idx="20">
                  <c:v>21</c:v>
                </c:pt>
                <c:pt idx="21">
                  <c:v>24</c:v>
                </c:pt>
                <c:pt idx="22">
                  <c:v>33</c:v>
                </c:pt>
                <c:pt idx="23">
                  <c:v>17</c:v>
                </c:pt>
                <c:pt idx="24">
                  <c:v>18</c:v>
                </c:pt>
                <c:pt idx="25">
                  <c:v>27</c:v>
                </c:pt>
                <c:pt idx="26">
                  <c:v>21</c:v>
                </c:pt>
                <c:pt idx="27">
                  <c:v>31</c:v>
                </c:pt>
                <c:pt idx="28">
                  <c:v>47</c:v>
                </c:pt>
                <c:pt idx="29">
                  <c:v>36</c:v>
                </c:pt>
                <c:pt idx="30">
                  <c:v>53</c:v>
                </c:pt>
                <c:pt idx="31">
                  <c:v>76</c:v>
                </c:pt>
                <c:pt idx="32">
                  <c:v>47</c:v>
                </c:pt>
                <c:pt idx="33">
                  <c:v>65</c:v>
                </c:pt>
                <c:pt idx="34">
                  <c:v>55</c:v>
                </c:pt>
                <c:pt idx="35">
                  <c:v>10</c:v>
                </c:pt>
                <c:pt idx="36">
                  <c:v>39</c:v>
                </c:pt>
                <c:pt idx="37">
                  <c:v>34</c:v>
                </c:pt>
                <c:pt idx="38">
                  <c:v>54</c:v>
                </c:pt>
                <c:pt idx="39">
                  <c:v>72</c:v>
                </c:pt>
                <c:pt idx="40">
                  <c:v>108</c:v>
                </c:pt>
                <c:pt idx="41">
                  <c:v>118</c:v>
                </c:pt>
                <c:pt idx="42">
                  <c:v>102</c:v>
                </c:pt>
                <c:pt idx="43">
                  <c:v>96</c:v>
                </c:pt>
                <c:pt idx="44">
                  <c:v>80</c:v>
                </c:pt>
                <c:pt idx="45">
                  <c:v>102</c:v>
                </c:pt>
                <c:pt idx="46">
                  <c:v>45</c:v>
                </c:pt>
                <c:pt idx="47">
                  <c:v>2</c:v>
                </c:pt>
              </c:numCache>
            </c:numRef>
          </c:val>
          <c:extLst>
            <c:ext xmlns:c16="http://schemas.microsoft.com/office/drawing/2014/chart" uri="{C3380CC4-5D6E-409C-BE32-E72D297353CC}">
              <c16:uniqueId val="{00000001-FC8F-4660-8CF6-543DA5CD9D85}"/>
            </c:ext>
          </c:extLst>
        </c:ser>
        <c:dLbls>
          <c:showLegendKey val="0"/>
          <c:showVal val="0"/>
          <c:showCatName val="0"/>
          <c:showSerName val="0"/>
          <c:showPercent val="0"/>
          <c:showBubbleSize val="0"/>
        </c:dLbls>
        <c:gapWidth val="50"/>
        <c:overlap val="100"/>
        <c:axId val="1443971264"/>
        <c:axId val="1318656448"/>
      </c:barChart>
      <c:catAx>
        <c:axId val="14439712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318656448"/>
        <c:crosses val="autoZero"/>
        <c:auto val="1"/>
        <c:lblAlgn val="ctr"/>
        <c:lblOffset val="100"/>
        <c:noMultiLvlLbl val="0"/>
      </c:catAx>
      <c:valAx>
        <c:axId val="131865644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443971264"/>
        <c:crosses val="autoZero"/>
        <c:crossBetween val="between"/>
      </c:valAx>
      <c:spPr>
        <a:noFill/>
        <a:ln>
          <a:noFill/>
        </a:ln>
        <a:effectLst/>
      </c:spPr>
    </c:plotArea>
    <c:legend>
      <c:legendPos val="t"/>
      <c:layout>
        <c:manualLayout>
          <c:xMode val="edge"/>
          <c:yMode val="edge"/>
          <c:x val="0.73164105922069356"/>
          <c:y val="4.2647982379164111E-2"/>
          <c:w val="0.25412048118229641"/>
          <c:h val="7.7548540659304083E-2"/>
        </c:manualLayout>
      </c:layout>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sVisible val="1"/>
      </c14:pivotOptions>
    </c:ext>
    <c:ext xmlns:c16="http://schemas.microsoft.com/office/drawing/2014/chart" uri="{E28EC0CA-F0BB-4C9C-879D-F8772B89E7AC}">
      <c16:pivotOptions16>
        <c16:showExpandCollapseFieldButtons val="1"/>
      </c16:pivotOptions16>
    </c:ext>
  </c:extLst>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[hr_dashboard_project.xlsx]Tenure!Tenure</c:name>
    <c:fmtId val="5"/>
  </c:pivotSource>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AU"/>
              <a:t>Average Tenure - Months</a:t>
            </a:r>
          </a:p>
        </c:rich>
      </c:tx>
      <c:layout>
        <c:manualLayout>
          <c:xMode val="edge"/>
          <c:yMode val="edge"/>
          <c:x val="2.7115236645360884E-2"/>
          <c:y val="2.7777777777777776E-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ivotFmts>
      <c:pivotFmt>
        <c:idx val="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4"/>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5"/>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6"/>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7"/>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8"/>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9"/>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1"/>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2"/>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3"/>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4"/>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5"/>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6"/>
        <c:spPr>
          <a:solidFill>
            <a:schemeClr val="accent3"/>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7"/>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s>
    <c:plotArea>
      <c:layout>
        <c:manualLayout>
          <c:layoutTarget val="inner"/>
          <c:xMode val="edge"/>
          <c:yMode val="edge"/>
          <c:x val="5.3763980210288644E-2"/>
          <c:y val="0.18853009562190429"/>
          <c:w val="0.92156246313095957"/>
          <c:h val="0.52273129898198611"/>
        </c:manualLayout>
      </c:layout>
      <c:barChart>
        <c:barDir val="col"/>
        <c:grouping val="clustered"/>
        <c:varyColors val="0"/>
        <c:ser>
          <c:idx val="0"/>
          <c:order val="0"/>
          <c:tx>
            <c:strRef>
              <c:f>Tenure!$C$3:$C$4</c:f>
              <c:strCache>
                <c:ptCount val="1"/>
                <c:pt idx="0">
                  <c:v>F</c:v>
                </c:pt>
              </c:strCache>
            </c:strRef>
          </c:tx>
          <c:spPr>
            <a:solidFill>
              <a:schemeClr val="accent3"/>
            </a:solidFill>
            <a:ln>
              <a:noFill/>
            </a:ln>
            <a:effectLst/>
          </c:spPr>
          <c:invertIfNegative val="0"/>
          <c:cat>
            <c:multiLvlStrRef>
              <c:f>Tenure!$A$5:$B$26</c:f>
              <c:multiLvlStrCache>
                <c:ptCount val="14"/>
                <c:lvl>
                  <c:pt idx="0">
                    <c:v>FT</c:v>
                  </c:pt>
                  <c:pt idx="1">
                    <c:v>PT</c:v>
                  </c:pt>
                  <c:pt idx="2">
                    <c:v>FT</c:v>
                  </c:pt>
                  <c:pt idx="3">
                    <c:v>PT</c:v>
                  </c:pt>
                  <c:pt idx="4">
                    <c:v>FT</c:v>
                  </c:pt>
                  <c:pt idx="5">
                    <c:v>PT</c:v>
                  </c:pt>
                  <c:pt idx="6">
                    <c:v>FT</c:v>
                  </c:pt>
                  <c:pt idx="7">
                    <c:v>PT</c:v>
                  </c:pt>
                  <c:pt idx="8">
                    <c:v>FT</c:v>
                  </c:pt>
                  <c:pt idx="9">
                    <c:v>PT</c:v>
                  </c:pt>
                  <c:pt idx="10">
                    <c:v>FT</c:v>
                  </c:pt>
                  <c:pt idx="11">
                    <c:v>PT</c:v>
                  </c:pt>
                  <c:pt idx="12">
                    <c:v>FT</c:v>
                  </c:pt>
                  <c:pt idx="13">
                    <c:v>PT</c:v>
                  </c:pt>
                </c:lvl>
                <c:lvl>
                  <c:pt idx="0">
                    <c:v>Group A</c:v>
                  </c:pt>
                  <c:pt idx="2">
                    <c:v>Group B</c:v>
                  </c:pt>
                  <c:pt idx="4">
                    <c:v>Group C</c:v>
                  </c:pt>
                  <c:pt idx="6">
                    <c:v>Group D</c:v>
                  </c:pt>
                  <c:pt idx="8">
                    <c:v>Group E</c:v>
                  </c:pt>
                  <c:pt idx="10">
                    <c:v>Group F</c:v>
                  </c:pt>
                  <c:pt idx="12">
                    <c:v>Group G</c:v>
                  </c:pt>
                </c:lvl>
              </c:multiLvlStrCache>
            </c:multiLvlStrRef>
          </c:cat>
          <c:val>
            <c:numRef>
              <c:f>Tenure!$C$5:$C$26</c:f>
              <c:numCache>
                <c:formatCode>#,##0</c:formatCode>
                <c:ptCount val="14"/>
                <c:pt idx="0">
                  <c:v>76.815238095238087</c:v>
                </c:pt>
                <c:pt idx="1">
                  <c:v>28.947199999999999</c:v>
                </c:pt>
                <c:pt idx="2">
                  <c:v>86.816800000000001</c:v>
                </c:pt>
                <c:pt idx="3">
                  <c:v>15.668823529411766</c:v>
                </c:pt>
                <c:pt idx="4">
                  <c:v>55.166428571428575</c:v>
                </c:pt>
                <c:pt idx="5">
                  <c:v>10.90764705882353</c:v>
                </c:pt>
                <c:pt idx="6">
                  <c:v>88.446315789473687</c:v>
                </c:pt>
                <c:pt idx="7">
                  <c:v>18.317083333333333</c:v>
                </c:pt>
                <c:pt idx="8">
                  <c:v>86.20703703703704</c:v>
                </c:pt>
                <c:pt idx="9">
                  <c:v>12.388260869565217</c:v>
                </c:pt>
                <c:pt idx="10">
                  <c:v>68.317826086956515</c:v>
                </c:pt>
                <c:pt idx="11">
                  <c:v>12.6516</c:v>
                </c:pt>
                <c:pt idx="12">
                  <c:v>73.84571428571428</c:v>
                </c:pt>
                <c:pt idx="13">
                  <c:v>7.696315789473684</c:v>
                </c:pt>
              </c:numCache>
            </c:numRef>
          </c:val>
          <c:extLst>
            <c:ext xmlns:c16="http://schemas.microsoft.com/office/drawing/2014/chart" uri="{C3380CC4-5D6E-409C-BE32-E72D297353CC}">
              <c16:uniqueId val="{00000000-91F0-4459-B5FE-769F1B0ECCF3}"/>
            </c:ext>
          </c:extLst>
        </c:ser>
        <c:ser>
          <c:idx val="1"/>
          <c:order val="1"/>
          <c:tx>
            <c:strRef>
              <c:f>Tenure!$D$3:$D$4</c:f>
              <c:strCache>
                <c:ptCount val="1"/>
                <c:pt idx="0">
                  <c:v>M</c:v>
                </c:pt>
              </c:strCache>
            </c:strRef>
          </c:tx>
          <c:spPr>
            <a:solidFill>
              <a:schemeClr val="accent1"/>
            </a:solidFill>
            <a:ln>
              <a:noFill/>
            </a:ln>
            <a:effectLst/>
          </c:spPr>
          <c:invertIfNegative val="0"/>
          <c:cat>
            <c:multiLvlStrRef>
              <c:f>Tenure!$A$5:$B$26</c:f>
              <c:multiLvlStrCache>
                <c:ptCount val="14"/>
                <c:lvl>
                  <c:pt idx="0">
                    <c:v>FT</c:v>
                  </c:pt>
                  <c:pt idx="1">
                    <c:v>PT</c:v>
                  </c:pt>
                  <c:pt idx="2">
                    <c:v>FT</c:v>
                  </c:pt>
                  <c:pt idx="3">
                    <c:v>PT</c:v>
                  </c:pt>
                  <c:pt idx="4">
                    <c:v>FT</c:v>
                  </c:pt>
                  <c:pt idx="5">
                    <c:v>PT</c:v>
                  </c:pt>
                  <c:pt idx="6">
                    <c:v>FT</c:v>
                  </c:pt>
                  <c:pt idx="7">
                    <c:v>PT</c:v>
                  </c:pt>
                  <c:pt idx="8">
                    <c:v>FT</c:v>
                  </c:pt>
                  <c:pt idx="9">
                    <c:v>PT</c:v>
                  </c:pt>
                  <c:pt idx="10">
                    <c:v>FT</c:v>
                  </c:pt>
                  <c:pt idx="11">
                    <c:v>PT</c:v>
                  </c:pt>
                  <c:pt idx="12">
                    <c:v>FT</c:v>
                  </c:pt>
                  <c:pt idx="13">
                    <c:v>PT</c:v>
                  </c:pt>
                </c:lvl>
                <c:lvl>
                  <c:pt idx="0">
                    <c:v>Group A</c:v>
                  </c:pt>
                  <c:pt idx="2">
                    <c:v>Group B</c:v>
                  </c:pt>
                  <c:pt idx="4">
                    <c:v>Group C</c:v>
                  </c:pt>
                  <c:pt idx="6">
                    <c:v>Group D</c:v>
                  </c:pt>
                  <c:pt idx="8">
                    <c:v>Group E</c:v>
                  </c:pt>
                  <c:pt idx="10">
                    <c:v>Group F</c:v>
                  </c:pt>
                  <c:pt idx="12">
                    <c:v>Group G</c:v>
                  </c:pt>
                </c:lvl>
              </c:multiLvlStrCache>
            </c:multiLvlStrRef>
          </c:cat>
          <c:val>
            <c:numRef>
              <c:f>Tenure!$D$5:$D$26</c:f>
              <c:numCache>
                <c:formatCode>#,##0</c:formatCode>
                <c:ptCount val="14"/>
                <c:pt idx="0">
                  <c:v>112.63642857142858</c:v>
                </c:pt>
                <c:pt idx="1">
                  <c:v>20.302857142857142</c:v>
                </c:pt>
                <c:pt idx="2">
                  <c:v>63.764000000000003</c:v>
                </c:pt>
                <c:pt idx="3">
                  <c:v>16.629428571428569</c:v>
                </c:pt>
                <c:pt idx="4">
                  <c:v>130.64363636363635</c:v>
                </c:pt>
                <c:pt idx="5">
                  <c:v>18.820399999999999</c:v>
                </c:pt>
                <c:pt idx="6">
                  <c:v>83.696923076923071</c:v>
                </c:pt>
                <c:pt idx="7">
                  <c:v>18.36611111111111</c:v>
                </c:pt>
                <c:pt idx="8">
                  <c:v>66.261538461538464</c:v>
                </c:pt>
                <c:pt idx="9">
                  <c:v>33.782258064516128</c:v>
                </c:pt>
                <c:pt idx="10">
                  <c:v>74.398571428571429</c:v>
                </c:pt>
                <c:pt idx="11">
                  <c:v>19.814146341463413</c:v>
                </c:pt>
                <c:pt idx="12">
                  <c:v>93.846666666666664</c:v>
                </c:pt>
                <c:pt idx="13">
                  <c:v>17.697741935483872</c:v>
                </c:pt>
              </c:numCache>
            </c:numRef>
          </c:val>
          <c:extLst>
            <c:ext xmlns:c16="http://schemas.microsoft.com/office/drawing/2014/chart" uri="{C3380CC4-5D6E-409C-BE32-E72D297353CC}">
              <c16:uniqueId val="{00000001-91F0-4459-B5FE-769F1B0ECCF3}"/>
            </c:ext>
          </c:extLst>
        </c:ser>
        <c:dLbls>
          <c:showLegendKey val="0"/>
          <c:showVal val="0"/>
          <c:showCatName val="0"/>
          <c:showSerName val="0"/>
          <c:showPercent val="0"/>
          <c:showBubbleSize val="0"/>
        </c:dLbls>
        <c:gapWidth val="219"/>
        <c:overlap val="-27"/>
        <c:axId val="528459855"/>
        <c:axId val="528453615"/>
      </c:barChart>
      <c:catAx>
        <c:axId val="528459855"/>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28453615"/>
        <c:crosses val="autoZero"/>
        <c:auto val="1"/>
        <c:lblAlgn val="ctr"/>
        <c:lblOffset val="100"/>
        <c:noMultiLvlLbl val="0"/>
      </c:catAx>
      <c:valAx>
        <c:axId val="528453615"/>
        <c:scaling>
          <c:orientation val="minMax"/>
        </c:scaling>
        <c:delete val="0"/>
        <c:axPos val="l"/>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28459855"/>
        <c:crosses val="autoZero"/>
        <c:crossBetween val="between"/>
      </c:valAx>
      <c:spPr>
        <a:noFill/>
        <a:ln>
          <a:noFill/>
        </a:ln>
        <a:effectLst/>
      </c:spPr>
    </c:plotArea>
    <c:legend>
      <c:legendPos val="t"/>
      <c:layout>
        <c:manualLayout>
          <c:xMode val="edge"/>
          <c:yMode val="edge"/>
          <c:x val="0.80993340445268791"/>
          <c:y val="3.7453703703703718E-2"/>
          <c:w val="0.15232566789957869"/>
          <c:h val="8.1649120681556095E-2"/>
        </c:manualLayout>
      </c:layout>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sVisible val="1"/>
      </c14:pivotOptions>
    </c:ext>
    <c:ext xmlns:c16="http://schemas.microsoft.com/office/drawing/2014/chart" uri="{E28EC0CA-F0BB-4C9C-879D-F8772B89E7AC}">
      <c16:pivotOptions16>
        <c16:showExpandCollapseFieldButtons val="1"/>
      </c16:pivotOptions16>
    </c:ext>
  </c:extLst>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4"/>
    </mc:Choice>
    <mc:Fallback>
      <c:style val="4"/>
    </mc:Fallback>
  </mc:AlternateContent>
  <c:pivotSource>
    <c:name>[hr_dashboard_project.xlsx]Region!Region</c:name>
    <c:fmtId val="5"/>
  </c:pivotSource>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AU"/>
              <a:t>Active Employees by Region</a:t>
            </a:r>
          </a:p>
        </c:rich>
      </c:tx>
      <c:layout>
        <c:manualLayout>
          <c:xMode val="edge"/>
          <c:yMode val="edge"/>
          <c:x val="3.0991368661602126E-2"/>
          <c:y val="6.0112214799762113E-3"/>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ivotFmts>
      <c:pivotFmt>
        <c:idx val="0"/>
        <c:spPr>
          <a:solidFill>
            <a:schemeClr val="accent2"/>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bg1"/>
                  </a:solidFill>
                  <a:latin typeface="+mn-lt"/>
                  <a:ea typeface="+mn-ea"/>
                  <a:cs typeface="+mn-cs"/>
                </a:defRPr>
              </a:pPr>
              <a:endParaRPr lang="en-US"/>
            </a:p>
          </c:txPr>
          <c:dLblPos val="inEnd"/>
          <c:showLegendKey val="0"/>
          <c:showVal val="1"/>
          <c:showCatName val="0"/>
          <c:showSerName val="0"/>
          <c:showPercent val="0"/>
          <c:showBubbleSize val="0"/>
          <c:extLst>
            <c:ext xmlns:c15="http://schemas.microsoft.com/office/drawing/2012/chart" uri="{CE6537A1-D6FC-4f65-9D91-7224C49458BB}"/>
          </c:extLst>
        </c:dLbl>
      </c:pivotFmt>
      <c:pivotFmt>
        <c:idx val="1"/>
        <c:spPr>
          <a:solidFill>
            <a:schemeClr val="accent2"/>
          </a:solidFill>
          <a:ln>
            <a:noFill/>
          </a:ln>
          <a:effectLst/>
        </c:spPr>
        <c:marker>
          <c:symbol val="none"/>
        </c:marker>
        <c:dLbl>
          <c:idx val="0"/>
          <c:spPr>
            <a:noFill/>
            <a:ln>
              <a:noFill/>
            </a:ln>
            <a:effectLst/>
          </c:spPr>
          <c:txPr>
            <a:bodyPr rot="0" spcFirstLastPara="1" vertOverflow="ellipsis" vert="horz" wrap="square" lIns="38100" tIns="19050" rIns="38100" bIns="19050" anchor="ctr" anchorCtr="0">
              <a:spAutoFit/>
            </a:bodyPr>
            <a:lstStyle/>
            <a:p>
              <a:pPr algn="ctr">
                <a:defRPr lang="en-US" sz="900" b="0" i="0" u="none" strike="noStrike" kern="1200" baseline="0">
                  <a:solidFill>
                    <a:schemeClr val="bg1"/>
                  </a:solidFill>
                  <a:latin typeface="+mn-lt"/>
                  <a:ea typeface="+mn-ea"/>
                  <a:cs typeface="+mn-cs"/>
                </a:defRPr>
              </a:pPr>
              <a:endParaRPr lang="en-US"/>
            </a:p>
          </c:txPr>
          <c:dLblPos val="inEnd"/>
          <c:showLegendKey val="0"/>
          <c:showVal val="1"/>
          <c:showCatName val="0"/>
          <c:showSerName val="0"/>
          <c:showPercent val="0"/>
          <c:showBubbleSize val="0"/>
          <c:extLst>
            <c:ext xmlns:c15="http://schemas.microsoft.com/office/drawing/2012/chart" uri="{CE6537A1-D6FC-4f65-9D91-7224C49458BB}"/>
          </c:extLst>
        </c:dLbl>
      </c:pivotFmt>
      <c:pivotFmt>
        <c:idx val="2"/>
        <c:spPr>
          <a:solidFill>
            <a:schemeClr val="accent2"/>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bg1"/>
                  </a:solidFill>
                  <a:latin typeface="+mn-lt"/>
                  <a:ea typeface="+mn-ea"/>
                  <a:cs typeface="+mn-cs"/>
                </a:defRPr>
              </a:pPr>
              <a:endParaRPr lang="en-US"/>
            </a:p>
          </c:txPr>
          <c:dLblPos val="inEnd"/>
          <c:showLegendKey val="0"/>
          <c:showVal val="1"/>
          <c:showCatName val="0"/>
          <c:showSerName val="0"/>
          <c:showPercent val="0"/>
          <c:showBubbleSize val="0"/>
          <c:extLst>
            <c:ext xmlns:c15="http://schemas.microsoft.com/office/drawing/2012/chart" uri="{CE6537A1-D6FC-4f65-9D91-7224C49458BB}"/>
          </c:extLst>
        </c:dLbl>
      </c:pivotFmt>
      <c:pivotFmt>
        <c:idx val="3"/>
        <c:spPr>
          <a:solidFill>
            <a:schemeClr val="accent2"/>
          </a:solidFill>
          <a:ln>
            <a:noFill/>
          </a:ln>
          <a:effectLst/>
        </c:spPr>
        <c:marker>
          <c:symbol val="none"/>
        </c:marker>
        <c:dLbl>
          <c:idx val="0"/>
          <c:spPr>
            <a:noFill/>
            <a:ln>
              <a:noFill/>
            </a:ln>
            <a:effectLst/>
          </c:spPr>
          <c:txPr>
            <a:bodyPr rot="0" spcFirstLastPara="1" vertOverflow="ellipsis" vert="horz" wrap="square" lIns="38100" tIns="19050" rIns="38100" bIns="19050" anchor="ctr" anchorCtr="0">
              <a:spAutoFit/>
            </a:bodyPr>
            <a:lstStyle/>
            <a:p>
              <a:pPr algn="ctr">
                <a:defRPr lang="en-US" sz="900" b="0" i="0" u="none" strike="noStrike" kern="1200" baseline="0">
                  <a:solidFill>
                    <a:schemeClr val="bg1"/>
                  </a:solidFill>
                  <a:latin typeface="+mn-lt"/>
                  <a:ea typeface="+mn-ea"/>
                  <a:cs typeface="+mn-cs"/>
                </a:defRPr>
              </a:pPr>
              <a:endParaRPr lang="en-US"/>
            </a:p>
          </c:txPr>
          <c:dLblPos val="inEnd"/>
          <c:showLegendKey val="0"/>
          <c:showVal val="1"/>
          <c:showCatName val="0"/>
          <c:showSerName val="0"/>
          <c:showPercent val="0"/>
          <c:showBubbleSize val="0"/>
          <c:extLst>
            <c:ext xmlns:c15="http://schemas.microsoft.com/office/drawing/2012/chart" uri="{CE6537A1-D6FC-4f65-9D91-7224C49458BB}"/>
          </c:extLst>
        </c:dLbl>
      </c:pivotFmt>
      <c:pivotFmt>
        <c:idx val="4"/>
        <c:spPr>
          <a:solidFill>
            <a:schemeClr val="accent2"/>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bg1"/>
                  </a:solidFill>
                  <a:latin typeface="+mn-lt"/>
                  <a:ea typeface="+mn-ea"/>
                  <a:cs typeface="+mn-cs"/>
                </a:defRPr>
              </a:pPr>
              <a:endParaRPr lang="en-US"/>
            </a:p>
          </c:txPr>
          <c:dLblPos val="inEnd"/>
          <c:showLegendKey val="0"/>
          <c:showVal val="1"/>
          <c:showCatName val="0"/>
          <c:showSerName val="0"/>
          <c:showPercent val="0"/>
          <c:showBubbleSize val="0"/>
          <c:extLst>
            <c:ext xmlns:c15="http://schemas.microsoft.com/office/drawing/2012/chart" uri="{CE6537A1-D6FC-4f65-9D91-7224C49458BB}"/>
          </c:extLst>
        </c:dLbl>
      </c:pivotFmt>
      <c:pivotFmt>
        <c:idx val="5"/>
        <c:spPr>
          <a:solidFill>
            <a:schemeClr val="accent2"/>
          </a:solidFill>
          <a:ln>
            <a:noFill/>
          </a:ln>
          <a:effectLst/>
        </c:spPr>
        <c:marker>
          <c:symbol val="none"/>
        </c:marker>
        <c:dLbl>
          <c:idx val="0"/>
          <c:spPr>
            <a:noFill/>
            <a:ln>
              <a:noFill/>
            </a:ln>
            <a:effectLst/>
          </c:spPr>
          <c:txPr>
            <a:bodyPr rot="0" spcFirstLastPara="1" vertOverflow="ellipsis" vert="horz" wrap="square" lIns="38100" tIns="19050" rIns="38100" bIns="19050" anchor="ctr" anchorCtr="0">
              <a:spAutoFit/>
            </a:bodyPr>
            <a:lstStyle/>
            <a:p>
              <a:pPr algn="ctr">
                <a:defRPr lang="en-US" sz="900" b="0" i="0" u="none" strike="noStrike" kern="1200" baseline="0">
                  <a:solidFill>
                    <a:schemeClr val="bg1"/>
                  </a:solidFill>
                  <a:latin typeface="+mn-lt"/>
                  <a:ea typeface="+mn-ea"/>
                  <a:cs typeface="+mn-cs"/>
                </a:defRPr>
              </a:pPr>
              <a:endParaRPr lang="en-US"/>
            </a:p>
          </c:txPr>
          <c:dLblPos val="inEnd"/>
          <c:showLegendKey val="0"/>
          <c:showVal val="1"/>
          <c:showCatName val="0"/>
          <c:showSerName val="0"/>
          <c:showPercent val="0"/>
          <c:showBubbleSize val="0"/>
          <c:extLst>
            <c:ext xmlns:c15="http://schemas.microsoft.com/office/drawing/2012/chart" uri="{CE6537A1-D6FC-4f65-9D91-7224C49458BB}"/>
          </c:extLst>
        </c:dLbl>
      </c:pivotFmt>
    </c:pivotFmts>
    <c:plotArea>
      <c:layout>
        <c:manualLayout>
          <c:layoutTarget val="inner"/>
          <c:xMode val="edge"/>
          <c:yMode val="edge"/>
          <c:x val="0.14927580927384076"/>
          <c:y val="0.18039406532516766"/>
          <c:w val="0.81505752405949261"/>
          <c:h val="0.75387321376494609"/>
        </c:manualLayout>
      </c:layout>
      <c:barChart>
        <c:barDir val="bar"/>
        <c:grouping val="clustered"/>
        <c:varyColors val="0"/>
        <c:ser>
          <c:idx val="0"/>
          <c:order val="0"/>
          <c:tx>
            <c:strRef>
              <c:f>Region!$B$3:$B$4</c:f>
              <c:strCache>
                <c:ptCount val="1"/>
                <c:pt idx="0">
                  <c:v>Full Time</c:v>
                </c:pt>
              </c:strCache>
            </c:strRef>
          </c:tx>
          <c:spPr>
            <a:solidFill>
              <a:schemeClr val="accent2">
                <a:tint val="77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bg1"/>
                    </a:solidFill>
                    <a:latin typeface="+mn-lt"/>
                    <a:ea typeface="+mn-ea"/>
                    <a:cs typeface="+mn-cs"/>
                  </a:defRPr>
                </a:pPr>
                <a:endParaRPr lang="en-US"/>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Region!$A$5:$A$12</c:f>
              <c:strCache>
                <c:ptCount val="7"/>
                <c:pt idx="0">
                  <c:v>Central</c:v>
                </c:pt>
                <c:pt idx="1">
                  <c:v>East</c:v>
                </c:pt>
                <c:pt idx="2">
                  <c:v>Midwest</c:v>
                </c:pt>
                <c:pt idx="3">
                  <c:v>North</c:v>
                </c:pt>
                <c:pt idx="4">
                  <c:v>Northwest</c:v>
                </c:pt>
                <c:pt idx="5">
                  <c:v>South</c:v>
                </c:pt>
                <c:pt idx="6">
                  <c:v>West</c:v>
                </c:pt>
              </c:strCache>
            </c:strRef>
          </c:cat>
          <c:val>
            <c:numRef>
              <c:f>Region!$B$5:$B$12</c:f>
              <c:numCache>
                <c:formatCode>General</c:formatCode>
                <c:ptCount val="7"/>
                <c:pt idx="0">
                  <c:v>25</c:v>
                </c:pt>
                <c:pt idx="1">
                  <c:v>86</c:v>
                </c:pt>
                <c:pt idx="2">
                  <c:v>21</c:v>
                </c:pt>
                <c:pt idx="3">
                  <c:v>34</c:v>
                </c:pt>
                <c:pt idx="4">
                  <c:v>21</c:v>
                </c:pt>
                <c:pt idx="5">
                  <c:v>33</c:v>
                </c:pt>
                <c:pt idx="6">
                  <c:v>27</c:v>
                </c:pt>
              </c:numCache>
            </c:numRef>
          </c:val>
          <c:extLst>
            <c:ext xmlns:c16="http://schemas.microsoft.com/office/drawing/2014/chart" uri="{C3380CC4-5D6E-409C-BE32-E72D297353CC}">
              <c16:uniqueId val="{00000000-C21F-4F76-BC4D-EC0C6005DFD3}"/>
            </c:ext>
          </c:extLst>
        </c:ser>
        <c:ser>
          <c:idx val="1"/>
          <c:order val="1"/>
          <c:tx>
            <c:strRef>
              <c:f>Region!$C$3:$C$4</c:f>
              <c:strCache>
                <c:ptCount val="1"/>
                <c:pt idx="0">
                  <c:v>Part Time</c:v>
                </c:pt>
              </c:strCache>
            </c:strRef>
          </c:tx>
          <c:spPr>
            <a:solidFill>
              <a:schemeClr val="accent2">
                <a:shade val="76000"/>
              </a:schemeClr>
            </a:solidFill>
            <a:ln>
              <a:noFill/>
            </a:ln>
            <a:effectLst/>
          </c:spPr>
          <c:invertIfNegative val="0"/>
          <c:dLbls>
            <c:spPr>
              <a:noFill/>
              <a:ln>
                <a:noFill/>
              </a:ln>
              <a:effectLst/>
            </c:spPr>
            <c:txPr>
              <a:bodyPr rot="0" spcFirstLastPara="1" vertOverflow="ellipsis" vert="horz" wrap="square" lIns="38100" tIns="19050" rIns="38100" bIns="19050" anchor="ctr" anchorCtr="0">
                <a:spAutoFit/>
              </a:bodyPr>
              <a:lstStyle/>
              <a:p>
                <a:pPr algn="ctr">
                  <a:defRPr lang="en-US" sz="900" b="0" i="0" u="none" strike="noStrike" kern="1200" baseline="0">
                    <a:solidFill>
                      <a:schemeClr val="bg1"/>
                    </a:solidFill>
                    <a:latin typeface="+mn-lt"/>
                    <a:ea typeface="+mn-ea"/>
                    <a:cs typeface="+mn-cs"/>
                  </a:defRPr>
                </a:pPr>
                <a:endParaRPr lang="en-US"/>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Region!$A$5:$A$12</c:f>
              <c:strCache>
                <c:ptCount val="7"/>
                <c:pt idx="0">
                  <c:v>Central</c:v>
                </c:pt>
                <c:pt idx="1">
                  <c:v>East</c:v>
                </c:pt>
                <c:pt idx="2">
                  <c:v>Midwest</c:v>
                </c:pt>
                <c:pt idx="3">
                  <c:v>North</c:v>
                </c:pt>
                <c:pt idx="4">
                  <c:v>Northwest</c:v>
                </c:pt>
                <c:pt idx="5">
                  <c:v>South</c:v>
                </c:pt>
                <c:pt idx="6">
                  <c:v>West</c:v>
                </c:pt>
              </c:strCache>
            </c:strRef>
          </c:cat>
          <c:val>
            <c:numRef>
              <c:f>Region!$C$5:$C$12</c:f>
              <c:numCache>
                <c:formatCode>General</c:formatCode>
                <c:ptCount val="7"/>
                <c:pt idx="0">
                  <c:v>50</c:v>
                </c:pt>
                <c:pt idx="1">
                  <c:v>27</c:v>
                </c:pt>
                <c:pt idx="2">
                  <c:v>41</c:v>
                </c:pt>
                <c:pt idx="3">
                  <c:v>90</c:v>
                </c:pt>
                <c:pt idx="4">
                  <c:v>73</c:v>
                </c:pt>
                <c:pt idx="5">
                  <c:v>81</c:v>
                </c:pt>
                <c:pt idx="6">
                  <c:v>41</c:v>
                </c:pt>
              </c:numCache>
            </c:numRef>
          </c:val>
          <c:extLst>
            <c:ext xmlns:c16="http://schemas.microsoft.com/office/drawing/2014/chart" uri="{C3380CC4-5D6E-409C-BE32-E72D297353CC}">
              <c16:uniqueId val="{00000001-C21F-4F76-BC4D-EC0C6005DFD3}"/>
            </c:ext>
          </c:extLst>
        </c:ser>
        <c:dLbls>
          <c:dLblPos val="inEnd"/>
          <c:showLegendKey val="0"/>
          <c:showVal val="1"/>
          <c:showCatName val="0"/>
          <c:showSerName val="0"/>
          <c:showPercent val="0"/>
          <c:showBubbleSize val="0"/>
        </c:dLbls>
        <c:gapWidth val="50"/>
        <c:axId val="528484815"/>
        <c:axId val="528482415"/>
      </c:barChart>
      <c:catAx>
        <c:axId val="528484815"/>
        <c:scaling>
          <c:orientation val="maxMin"/>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28482415"/>
        <c:crosses val="autoZero"/>
        <c:auto val="1"/>
        <c:lblAlgn val="ctr"/>
        <c:lblOffset val="100"/>
        <c:noMultiLvlLbl val="0"/>
      </c:catAx>
      <c:valAx>
        <c:axId val="528482415"/>
        <c:scaling>
          <c:orientation val="minMax"/>
        </c:scaling>
        <c:delete val="1"/>
        <c:axPos val="t"/>
        <c:numFmt formatCode="General" sourceLinked="1"/>
        <c:majorTickMark val="none"/>
        <c:minorTickMark val="none"/>
        <c:tickLblPos val="nextTo"/>
        <c:crossAx val="528484815"/>
        <c:crosses val="autoZero"/>
        <c:crossBetween val="between"/>
      </c:valAx>
      <c:spPr>
        <a:noFill/>
        <a:ln>
          <a:noFill/>
        </a:ln>
        <a:effectLst/>
      </c:spPr>
    </c:plotArea>
    <c:legend>
      <c:legendPos val="t"/>
      <c:layout>
        <c:manualLayout>
          <c:xMode val="edge"/>
          <c:yMode val="edge"/>
          <c:x val="1.4006899776771928E-2"/>
          <c:y val="6.9238721515968063E-2"/>
          <c:w val="0.35904261185667524"/>
          <c:h val="6.7242327865799284E-2"/>
        </c:manualLayout>
      </c:layout>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pivotOptions>
    </c:ext>
    <c:ext xmlns:c16="http://schemas.microsoft.com/office/drawing/2014/chart" uri="{E28EC0CA-F0BB-4C9C-879D-F8772B89E7AC}">
      <c16:pivotOptions16>
        <c16:showExpandCollapseFieldButtons val="1"/>
      </c16:pivotOptions16>
    </c:ext>
  </c:extLst>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1"/>
    </mc:Choice>
    <mc:Fallback>
      <c:style val="1"/>
    </mc:Fallback>
  </mc:AlternateContent>
  <c:pivotSource>
    <c:name>[hr_dashboard_project.xlsx]Separations!Separations</c:name>
    <c:fmtId val="14"/>
  </c:pivotSource>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AU"/>
              <a:t>Separations</a:t>
            </a:r>
          </a:p>
        </c:rich>
      </c:tx>
      <c:layout>
        <c:manualLayout>
          <c:xMode val="edge"/>
          <c:yMode val="edge"/>
          <c:x val="2.6695854273169357E-2"/>
          <c:y val="4.875542509787935E-3"/>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ivotFmts>
      <c:pivotFmt>
        <c:idx val="0"/>
        <c:spPr>
          <a:solidFill>
            <a:schemeClr val="dk1">
              <a:tint val="88500"/>
            </a:schemeClr>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
        <c:idx val="1"/>
        <c:spPr>
          <a:solidFill>
            <a:schemeClr val="dk1">
              <a:tint val="88500"/>
            </a:schemeClr>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bg1"/>
                  </a:solidFill>
                  <a:latin typeface="+mn-lt"/>
                  <a:ea typeface="+mn-ea"/>
                  <a:cs typeface="+mn-cs"/>
                </a:defRPr>
              </a:pPr>
              <a:endParaRPr lang="en-US"/>
            </a:p>
          </c:txPr>
          <c:dLblPos val="inEnd"/>
          <c:showLegendKey val="0"/>
          <c:showVal val="1"/>
          <c:showCatName val="0"/>
          <c:showSerName val="0"/>
          <c:showPercent val="0"/>
          <c:showBubbleSize val="0"/>
          <c:extLst>
            <c:ext xmlns:c15="http://schemas.microsoft.com/office/drawing/2012/chart" uri="{CE6537A1-D6FC-4f65-9D91-7224C49458BB}"/>
          </c:extLst>
        </c:dLbl>
      </c:pivotFmt>
      <c:pivotFmt>
        <c:idx val="2"/>
        <c:spPr>
          <a:solidFill>
            <a:schemeClr val="dk1">
              <a:tint val="88500"/>
            </a:schemeClr>
          </a:solidFill>
          <a:ln>
            <a:noFill/>
          </a:ln>
          <a:effectLst/>
        </c:spPr>
        <c:dLbl>
          <c:idx val="0"/>
          <c:layout>
            <c:manualLayout>
              <c:x val="4.8033841892725387E-2"/>
              <c:y val="6.8376270040812022E-3"/>
            </c:manualLayout>
          </c:layout>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
        <c:idx val="3"/>
        <c:spPr>
          <a:solidFill>
            <a:schemeClr val="dk1">
              <a:tint val="88500"/>
            </a:schemeClr>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
        <c:idx val="4"/>
        <c:spPr>
          <a:solidFill>
            <a:schemeClr val="dk1">
              <a:tint val="88500"/>
            </a:schemeClr>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bg1"/>
                  </a:solidFill>
                  <a:latin typeface="+mn-lt"/>
                  <a:ea typeface="+mn-ea"/>
                  <a:cs typeface="+mn-cs"/>
                </a:defRPr>
              </a:pPr>
              <a:endParaRPr lang="en-US"/>
            </a:p>
          </c:txPr>
          <c:dLblPos val="inEnd"/>
          <c:showLegendKey val="0"/>
          <c:showVal val="1"/>
          <c:showCatName val="0"/>
          <c:showSerName val="0"/>
          <c:showPercent val="0"/>
          <c:showBubbleSize val="0"/>
          <c:extLst>
            <c:ext xmlns:c15="http://schemas.microsoft.com/office/drawing/2012/chart" uri="{CE6537A1-D6FC-4f65-9D91-7224C49458BB}"/>
          </c:extLst>
        </c:dLbl>
      </c:pivotFmt>
      <c:pivotFmt>
        <c:idx val="5"/>
        <c:dLbl>
          <c:idx val="0"/>
          <c:layout>
            <c:manualLayout>
              <c:x val="4.8033841892725387E-2"/>
              <c:y val="6.8376270040812022E-3"/>
            </c:manualLayout>
          </c:layout>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
        <c:idx val="6"/>
        <c:spPr>
          <a:solidFill>
            <a:schemeClr val="dk1">
              <a:tint val="88500"/>
            </a:schemeClr>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7"/>
        <c:spPr>
          <a:solidFill>
            <a:schemeClr val="dk1">
              <a:tint val="88500"/>
            </a:schemeClr>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
        <c:idx val="8"/>
        <c:spPr>
          <a:solidFill>
            <a:schemeClr val="dk1">
              <a:tint val="88500"/>
            </a:schemeClr>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
        <c:idx val="9"/>
        <c:spPr>
          <a:solidFill>
            <a:schemeClr val="dk1">
              <a:tint val="88500"/>
            </a:schemeClr>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
        <c:idx val="10"/>
        <c:spPr>
          <a:solidFill>
            <a:schemeClr val="dk1">
              <a:tint val="88500"/>
            </a:schemeClr>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
        <c:idx val="11"/>
        <c:spPr>
          <a:solidFill>
            <a:schemeClr val="dk1">
              <a:tint val="88500"/>
            </a:schemeClr>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
        <c:idx val="12"/>
        <c:spPr>
          <a:solidFill>
            <a:schemeClr val="dk1">
              <a:tint val="88500"/>
            </a:schemeClr>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
        <c:idx val="13"/>
        <c:spPr>
          <a:solidFill>
            <a:schemeClr val="dk1">
              <a:tint val="88500"/>
            </a:schemeClr>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s>
    <c:plotArea>
      <c:layout>
        <c:manualLayout>
          <c:layoutTarget val="inner"/>
          <c:xMode val="edge"/>
          <c:yMode val="edge"/>
          <c:x val="3.9574676443743594E-2"/>
          <c:y val="0.20614528884787267"/>
          <c:w val="0.89147666700438"/>
          <c:h val="0.62163343940573756"/>
        </c:manualLayout>
      </c:layout>
      <c:barChart>
        <c:barDir val="col"/>
        <c:grouping val="clustered"/>
        <c:varyColors val="0"/>
        <c:ser>
          <c:idx val="0"/>
          <c:order val="0"/>
          <c:tx>
            <c:strRef>
              <c:f>Separations!$B$3</c:f>
              <c:strCache>
                <c:ptCount val="1"/>
                <c:pt idx="0">
                  <c:v>Separations</c:v>
                </c:pt>
              </c:strCache>
            </c:strRef>
          </c:tx>
          <c:spPr>
            <a:solidFill>
              <a:schemeClr val="dk1">
                <a:tint val="885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prstDash val="solid"/>
                      <a:round/>
                    </a:ln>
                    <a:effectLst/>
                  </c:spPr>
                </c15:leaderLines>
              </c:ext>
            </c:extLst>
          </c:dLbls>
          <c:cat>
            <c:strRef>
              <c:f>Separations!$A$4:$A$8</c:f>
              <c:strCache>
                <c:ptCount val="4"/>
                <c:pt idx="0">
                  <c:v>2015</c:v>
                </c:pt>
                <c:pt idx="1">
                  <c:v>2016</c:v>
                </c:pt>
                <c:pt idx="2">
                  <c:v>2017</c:v>
                </c:pt>
                <c:pt idx="3">
                  <c:v>2018</c:v>
                </c:pt>
              </c:strCache>
            </c:strRef>
          </c:cat>
          <c:val>
            <c:numRef>
              <c:f>Separations!$B$4:$B$8</c:f>
              <c:numCache>
                <c:formatCode>#,##0</c:formatCode>
                <c:ptCount val="4"/>
                <c:pt idx="0">
                  <c:v>11</c:v>
                </c:pt>
                <c:pt idx="1">
                  <c:v>96</c:v>
                </c:pt>
                <c:pt idx="2">
                  <c:v>599</c:v>
                </c:pt>
                <c:pt idx="3">
                  <c:v>950</c:v>
                </c:pt>
              </c:numCache>
            </c:numRef>
          </c:val>
          <c:extLst>
            <c:ext xmlns:c16="http://schemas.microsoft.com/office/drawing/2014/chart" uri="{C3380CC4-5D6E-409C-BE32-E72D297353CC}">
              <c16:uniqueId val="{00000004-F110-4038-A36C-ACFD2BE4E920}"/>
            </c:ext>
          </c:extLst>
        </c:ser>
        <c:ser>
          <c:idx val="1"/>
          <c:order val="1"/>
          <c:tx>
            <c:strRef>
              <c:f>Separations!$C$3</c:f>
              <c:strCache>
                <c:ptCount val="1"/>
                <c:pt idx="0">
                  <c:v>Bad Hires</c:v>
                </c:pt>
              </c:strCache>
            </c:strRef>
          </c:tx>
          <c:spPr>
            <a:solidFill>
              <a:schemeClr val="dk1">
                <a:tint val="55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prstDash val="solid"/>
                      <a:round/>
                    </a:ln>
                    <a:effectLst/>
                  </c:spPr>
                </c15:leaderLines>
              </c:ext>
            </c:extLst>
          </c:dLbls>
          <c:cat>
            <c:strRef>
              <c:f>Separations!$A$4:$A$8</c:f>
              <c:strCache>
                <c:ptCount val="4"/>
                <c:pt idx="0">
                  <c:v>2015</c:v>
                </c:pt>
                <c:pt idx="1">
                  <c:v>2016</c:v>
                </c:pt>
                <c:pt idx="2">
                  <c:v>2017</c:v>
                </c:pt>
                <c:pt idx="3">
                  <c:v>2018</c:v>
                </c:pt>
              </c:strCache>
            </c:strRef>
          </c:cat>
          <c:val>
            <c:numRef>
              <c:f>Separations!$C$4:$C$8</c:f>
              <c:numCache>
                <c:formatCode>General</c:formatCode>
                <c:ptCount val="4"/>
                <c:pt idx="0">
                  <c:v>11</c:v>
                </c:pt>
                <c:pt idx="1">
                  <c:v>92</c:v>
                </c:pt>
                <c:pt idx="2">
                  <c:v>400</c:v>
                </c:pt>
                <c:pt idx="3">
                  <c:v>676</c:v>
                </c:pt>
              </c:numCache>
            </c:numRef>
          </c:val>
          <c:extLst>
            <c:ext xmlns:c16="http://schemas.microsoft.com/office/drawing/2014/chart" uri="{C3380CC4-5D6E-409C-BE32-E72D297353CC}">
              <c16:uniqueId val="{00000006-F110-4038-A36C-ACFD2BE4E920}"/>
            </c:ext>
          </c:extLst>
        </c:ser>
        <c:dLbls>
          <c:showLegendKey val="0"/>
          <c:showVal val="0"/>
          <c:showCatName val="0"/>
          <c:showSerName val="0"/>
          <c:showPercent val="0"/>
          <c:showBubbleSize val="0"/>
        </c:dLbls>
        <c:gapWidth val="50"/>
        <c:axId val="528494895"/>
        <c:axId val="528486735"/>
      </c:barChart>
      <c:catAx>
        <c:axId val="528494895"/>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prstDash val="solid"/>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28486735"/>
        <c:crosses val="autoZero"/>
        <c:auto val="1"/>
        <c:lblAlgn val="ctr"/>
        <c:lblOffset val="100"/>
        <c:noMultiLvlLbl val="0"/>
      </c:catAx>
      <c:valAx>
        <c:axId val="528486735"/>
        <c:scaling>
          <c:orientation val="minMax"/>
        </c:scaling>
        <c:delete val="1"/>
        <c:axPos val="l"/>
        <c:numFmt formatCode="#,##0" sourceLinked="1"/>
        <c:majorTickMark val="none"/>
        <c:minorTickMark val="none"/>
        <c:tickLblPos val="nextTo"/>
        <c:crossAx val="528494895"/>
        <c:crosses val="autoZero"/>
        <c:crossBetween val="between"/>
      </c:valAx>
      <c:spPr>
        <a:solidFill>
          <a:schemeClr val="bg1"/>
        </a:solidFill>
        <a:ln>
          <a:noFill/>
        </a:ln>
        <a:effectLst/>
      </c:spPr>
    </c:plotArea>
    <c:legend>
      <c:legendPos val="l"/>
      <c:layout>
        <c:manualLayout>
          <c:xMode val="edge"/>
          <c:yMode val="edge"/>
          <c:x val="3.0059038199534618E-2"/>
          <c:y val="0.24673379207163385"/>
          <c:w val="0.18956051978013716"/>
          <c:h val="0.26448526852818566"/>
        </c:manualLayout>
      </c:layout>
      <c:overlay val="0"/>
      <c:spPr>
        <a:noFill/>
        <a:ln>
          <a:noFill/>
        </a:ln>
        <a:effectLst/>
      </c:spPr>
      <c:txPr>
        <a:bodyPr rot="0" spcFirstLastPara="1" vertOverflow="ellipsis" vert="horz" wrap="square" anchor="ctr" anchorCtr="0"/>
        <a:lstStyle/>
        <a:p>
          <a:pPr>
            <a:defRPr sz="10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extLst/>
  </c:chart>
  <c:spPr>
    <a:solidFill>
      <a:schemeClr val="bg1"/>
    </a:solidFill>
    <a:ln w="12700" cap="flat" cmpd="sng" algn="ctr">
      <a:solidFill>
        <a:schemeClr val="tx1">
          <a:lumMod val="15000"/>
          <a:lumOff val="85000"/>
        </a:schemeClr>
      </a:solidFill>
      <a:prstDash val="solid"/>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pivotOptions>
    </c:ext>
    <c:ext xmlns:c16="http://schemas.microsoft.com/office/drawing/2014/chart" uri="{E28EC0CA-F0BB-4C9C-879D-F8772B89E7AC}">
      <c16:pivotOptions16>
        <c16:showExpandCollapseFieldButtons val="1"/>
      </c16:pivotOptions16>
    </c:ext>
  </c:extLst>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1"/>
    </mc:Choice>
    <mc:Fallback>
      <c:style val="1"/>
    </mc:Fallback>
  </mc:AlternateContent>
  <c:pivotSource>
    <c:name>[hr_dashboard_project.xlsx]Termination Reason!Term Reason</c:name>
    <c:fmtId val="18"/>
  </c:pivotSource>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AU"/>
              <a:t>Termination</a:t>
            </a:r>
            <a:r>
              <a:rPr lang="en-AU" baseline="0"/>
              <a:t> Reason</a:t>
            </a:r>
          </a:p>
        </c:rich>
      </c:tx>
      <c:layout>
        <c:manualLayout>
          <c:xMode val="edge"/>
          <c:yMode val="edge"/>
          <c:x val="2.6695854273169357E-2"/>
          <c:y val="4.875542509787935E-3"/>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ivotFmts>
      <c:pivotFmt>
        <c:idx val="0"/>
        <c:spPr>
          <a:solidFill>
            <a:schemeClr val="dk1">
              <a:tint val="88500"/>
            </a:schemeClr>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
        <c:idx val="1"/>
        <c:spPr>
          <a:solidFill>
            <a:schemeClr val="dk1">
              <a:tint val="88500"/>
            </a:schemeClr>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bg1"/>
                  </a:solidFill>
                  <a:latin typeface="+mn-lt"/>
                  <a:ea typeface="+mn-ea"/>
                  <a:cs typeface="+mn-cs"/>
                </a:defRPr>
              </a:pPr>
              <a:endParaRPr lang="en-US"/>
            </a:p>
          </c:txPr>
          <c:dLblPos val="inEnd"/>
          <c:showLegendKey val="0"/>
          <c:showVal val="1"/>
          <c:showCatName val="0"/>
          <c:showSerName val="0"/>
          <c:showPercent val="0"/>
          <c:showBubbleSize val="0"/>
          <c:extLst>
            <c:ext xmlns:c15="http://schemas.microsoft.com/office/drawing/2012/chart" uri="{CE6537A1-D6FC-4f65-9D91-7224C49458BB}"/>
          </c:extLst>
        </c:dLbl>
      </c:pivotFmt>
      <c:pivotFmt>
        <c:idx val="2"/>
        <c:spPr>
          <a:solidFill>
            <a:schemeClr val="dk1">
              <a:tint val="88500"/>
            </a:schemeClr>
          </a:solidFill>
          <a:ln>
            <a:noFill/>
          </a:ln>
          <a:effectLst/>
        </c:spPr>
        <c:dLbl>
          <c:idx val="0"/>
          <c:layout>
            <c:manualLayout>
              <c:x val="4.8033841892725387E-2"/>
              <c:y val="6.8376270040812022E-3"/>
            </c:manualLayout>
          </c:layout>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
        <c:idx val="3"/>
        <c:spPr>
          <a:solidFill>
            <a:schemeClr val="dk1">
              <a:tint val="88500"/>
            </a:schemeClr>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
        <c:idx val="4"/>
        <c:spPr>
          <a:solidFill>
            <a:schemeClr val="dk1">
              <a:tint val="88500"/>
            </a:schemeClr>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bg1"/>
                  </a:solidFill>
                  <a:latin typeface="+mn-lt"/>
                  <a:ea typeface="+mn-ea"/>
                  <a:cs typeface="+mn-cs"/>
                </a:defRPr>
              </a:pPr>
              <a:endParaRPr lang="en-US"/>
            </a:p>
          </c:txPr>
          <c:dLblPos val="inEnd"/>
          <c:showLegendKey val="0"/>
          <c:showVal val="1"/>
          <c:showCatName val="0"/>
          <c:showSerName val="0"/>
          <c:showPercent val="0"/>
          <c:showBubbleSize val="0"/>
          <c:extLst>
            <c:ext xmlns:c15="http://schemas.microsoft.com/office/drawing/2012/chart" uri="{CE6537A1-D6FC-4f65-9D91-7224C49458BB}"/>
          </c:extLst>
        </c:dLbl>
      </c:pivotFmt>
      <c:pivotFmt>
        <c:idx val="5"/>
        <c:dLbl>
          <c:idx val="0"/>
          <c:layout>
            <c:manualLayout>
              <c:x val="4.8033841892725387E-2"/>
              <c:y val="6.8376270040812022E-3"/>
            </c:manualLayout>
          </c:layout>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
        <c:idx val="6"/>
        <c:spPr>
          <a:solidFill>
            <a:schemeClr val="dk1">
              <a:tint val="88500"/>
            </a:schemeClr>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7"/>
        <c:spPr>
          <a:solidFill>
            <a:schemeClr val="dk1">
              <a:tint val="88500"/>
            </a:schemeClr>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
        <c:idx val="8"/>
        <c:spPr>
          <a:solidFill>
            <a:schemeClr val="dk1">
              <a:tint val="88500"/>
            </a:schemeClr>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
        <c:idx val="9"/>
        <c:spPr>
          <a:solidFill>
            <a:schemeClr val="dk1">
              <a:tint val="88500"/>
            </a:schemeClr>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
        <c:idx val="10"/>
        <c:spPr>
          <a:solidFill>
            <a:schemeClr val="dk1">
              <a:tint val="88500"/>
            </a:schemeClr>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
        <c:idx val="11"/>
        <c:spPr>
          <a:solidFill>
            <a:schemeClr val="dk1">
              <a:tint val="88500"/>
            </a:schemeClr>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
        <c:idx val="12"/>
        <c:spPr>
          <a:solidFill>
            <a:schemeClr val="dk1">
              <a:tint val="88500"/>
            </a:schemeClr>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
        <c:idx val="13"/>
        <c:spPr>
          <a:solidFill>
            <a:schemeClr val="dk1">
              <a:tint val="88500"/>
            </a:schemeClr>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
        <c:idx val="14"/>
        <c:spPr>
          <a:solidFill>
            <a:schemeClr val="dk1">
              <a:tint val="88500"/>
            </a:schemeClr>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
        <c:idx val="15"/>
        <c:spPr>
          <a:solidFill>
            <a:schemeClr val="dk1">
              <a:tint val="88500"/>
            </a:schemeClr>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s>
    <c:plotArea>
      <c:layout>
        <c:manualLayout>
          <c:layoutTarget val="inner"/>
          <c:xMode val="edge"/>
          <c:yMode val="edge"/>
          <c:x val="3.9574676443743594E-2"/>
          <c:y val="0.20614528884787267"/>
          <c:w val="0.89147666700438"/>
          <c:h val="0.62163343940573756"/>
        </c:manualLayout>
      </c:layout>
      <c:barChart>
        <c:barDir val="col"/>
        <c:grouping val="clustered"/>
        <c:varyColors val="0"/>
        <c:ser>
          <c:idx val="0"/>
          <c:order val="0"/>
          <c:tx>
            <c:strRef>
              <c:f>'Termination Reason'!$B$3:$B$4</c:f>
              <c:strCache>
                <c:ptCount val="1"/>
                <c:pt idx="0">
                  <c:v>Involuntary</c:v>
                </c:pt>
              </c:strCache>
            </c:strRef>
          </c:tx>
          <c:spPr>
            <a:solidFill>
              <a:schemeClr val="dk1">
                <a:tint val="885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'Termination Reason'!$A$5:$A$9</c:f>
              <c:strCache>
                <c:ptCount val="4"/>
                <c:pt idx="0">
                  <c:v>2015</c:v>
                </c:pt>
                <c:pt idx="1">
                  <c:v>2016</c:v>
                </c:pt>
                <c:pt idx="2">
                  <c:v>2017</c:v>
                </c:pt>
                <c:pt idx="3">
                  <c:v>2018</c:v>
                </c:pt>
              </c:strCache>
            </c:strRef>
          </c:cat>
          <c:val>
            <c:numRef>
              <c:f>'Termination Reason'!$B$5:$B$9</c:f>
              <c:numCache>
                <c:formatCode>#,##0</c:formatCode>
                <c:ptCount val="4"/>
                <c:pt idx="0">
                  <c:v>11</c:v>
                </c:pt>
                <c:pt idx="1">
                  <c:v>73</c:v>
                </c:pt>
                <c:pt idx="2">
                  <c:v>127</c:v>
                </c:pt>
                <c:pt idx="3">
                  <c:v>228</c:v>
                </c:pt>
              </c:numCache>
            </c:numRef>
          </c:val>
          <c:extLst>
            <c:ext xmlns:c16="http://schemas.microsoft.com/office/drawing/2014/chart" uri="{C3380CC4-5D6E-409C-BE32-E72D297353CC}">
              <c16:uniqueId val="{00000008-C56E-415F-B9C4-4B3B156CA57A}"/>
            </c:ext>
          </c:extLst>
        </c:ser>
        <c:ser>
          <c:idx val="1"/>
          <c:order val="1"/>
          <c:tx>
            <c:strRef>
              <c:f>'Termination Reason'!$C$3:$C$4</c:f>
              <c:strCache>
                <c:ptCount val="1"/>
                <c:pt idx="0">
                  <c:v>Voluntary</c:v>
                </c:pt>
              </c:strCache>
            </c:strRef>
          </c:tx>
          <c:spPr>
            <a:solidFill>
              <a:schemeClr val="dk1">
                <a:tint val="55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'Termination Reason'!$A$5:$A$9</c:f>
              <c:strCache>
                <c:ptCount val="4"/>
                <c:pt idx="0">
                  <c:v>2015</c:v>
                </c:pt>
                <c:pt idx="1">
                  <c:v>2016</c:v>
                </c:pt>
                <c:pt idx="2">
                  <c:v>2017</c:v>
                </c:pt>
                <c:pt idx="3">
                  <c:v>2018</c:v>
                </c:pt>
              </c:strCache>
            </c:strRef>
          </c:cat>
          <c:val>
            <c:numRef>
              <c:f>'Termination Reason'!$C$5:$C$9</c:f>
              <c:numCache>
                <c:formatCode>#,##0</c:formatCode>
                <c:ptCount val="4"/>
                <c:pt idx="1">
                  <c:v>23</c:v>
                </c:pt>
                <c:pt idx="2">
                  <c:v>472</c:v>
                </c:pt>
                <c:pt idx="3">
                  <c:v>722</c:v>
                </c:pt>
              </c:numCache>
            </c:numRef>
          </c:val>
          <c:extLst>
            <c:ext xmlns:c16="http://schemas.microsoft.com/office/drawing/2014/chart" uri="{C3380CC4-5D6E-409C-BE32-E72D297353CC}">
              <c16:uniqueId val="{00000001-A40C-4297-9DF4-B7A52BFE55AD}"/>
            </c:ext>
          </c:extLst>
        </c:ser>
        <c:dLbls>
          <c:showLegendKey val="0"/>
          <c:showVal val="0"/>
          <c:showCatName val="0"/>
          <c:showSerName val="0"/>
          <c:showPercent val="0"/>
          <c:showBubbleSize val="0"/>
        </c:dLbls>
        <c:gapWidth val="50"/>
        <c:axId val="528494895"/>
        <c:axId val="528486735"/>
      </c:barChart>
      <c:catAx>
        <c:axId val="528494895"/>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28486735"/>
        <c:crosses val="autoZero"/>
        <c:auto val="1"/>
        <c:lblAlgn val="ctr"/>
        <c:lblOffset val="100"/>
        <c:noMultiLvlLbl val="0"/>
      </c:catAx>
      <c:valAx>
        <c:axId val="528486735"/>
        <c:scaling>
          <c:orientation val="minMax"/>
        </c:scaling>
        <c:delete val="1"/>
        <c:axPos val="l"/>
        <c:numFmt formatCode="#,##0" sourceLinked="1"/>
        <c:majorTickMark val="none"/>
        <c:minorTickMark val="none"/>
        <c:tickLblPos val="nextTo"/>
        <c:crossAx val="528494895"/>
        <c:crosses val="autoZero"/>
        <c:crossBetween val="between"/>
      </c:valAx>
      <c:spPr>
        <a:noFill/>
        <a:ln>
          <a:noFill/>
        </a:ln>
        <a:effectLst/>
      </c:spPr>
    </c:plotArea>
    <c:legend>
      <c:legendPos val="l"/>
      <c:layout>
        <c:manualLayout>
          <c:xMode val="edge"/>
          <c:yMode val="edge"/>
          <c:x val="3.0059038199534618E-2"/>
          <c:y val="0.24673379207163385"/>
          <c:w val="0.16963871613385631"/>
          <c:h val="0.26710359506391096"/>
        </c:manualLayout>
      </c:layout>
      <c:overlay val="0"/>
      <c:spPr>
        <a:noFill/>
        <a:ln>
          <a:noFill/>
        </a:ln>
        <a:effectLst/>
      </c:spPr>
      <c:txPr>
        <a:bodyPr rot="0" spcFirstLastPara="1" vertOverflow="ellipsis" vert="horz" wrap="square" anchor="ctr" anchorCtr="0"/>
        <a:lstStyle/>
        <a:p>
          <a:pPr>
            <a:defRPr sz="10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12700"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pivotOptions>
    </c:ext>
    <c:ext xmlns:c16="http://schemas.microsoft.com/office/drawing/2014/chart" uri="{E28EC0CA-F0BB-4C9C-879D-F8772B89E7AC}">
      <c16:pivotOptions16>
        <c16:showExpandCollapseFieldButtons val="1"/>
      </c16:pivotOptions16>
    </c:ext>
  </c:extLst>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[hr_dashboard_project.xlsx]Ethnicity!Ethnicity</c:name>
    <c:fmtId val="13"/>
  </c:pivotSource>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AU"/>
              <a:t>Active Employees by Ethnicity, FT/PT</a:t>
            </a:r>
            <a:r>
              <a:rPr lang="en-AU" baseline="0"/>
              <a:t>, Gender</a:t>
            </a:r>
          </a:p>
        </c:rich>
      </c:tx>
      <c:layout>
        <c:manualLayout>
          <c:xMode val="edge"/>
          <c:yMode val="edge"/>
          <c:x val="8.7874751480533798E-3"/>
          <c:y val="2.7777809452460039E-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ivotFmts>
      <c:pivotFmt>
        <c:idx val="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4"/>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5"/>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6"/>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7"/>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8"/>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9"/>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0"/>
        <c:spPr>
          <a:solidFill>
            <a:schemeClr val="accent3"/>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1"/>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2"/>
        <c:spPr>
          <a:solidFill>
            <a:schemeClr val="accent3"/>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3"/>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4"/>
        <c:spPr>
          <a:solidFill>
            <a:schemeClr val="accent3"/>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5"/>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s>
    <c:plotArea>
      <c:layout>
        <c:manualLayout>
          <c:layoutTarget val="inner"/>
          <c:xMode val="edge"/>
          <c:yMode val="edge"/>
          <c:x val="5.3763980210288644E-2"/>
          <c:y val="0.18853009562190429"/>
          <c:w val="0.92156246313095957"/>
          <c:h val="0.52273129898198611"/>
        </c:manualLayout>
      </c:layout>
      <c:barChart>
        <c:barDir val="col"/>
        <c:grouping val="clustered"/>
        <c:varyColors val="0"/>
        <c:ser>
          <c:idx val="0"/>
          <c:order val="0"/>
          <c:tx>
            <c:strRef>
              <c:f>Ethnicity!$C$3:$C$4</c:f>
              <c:strCache>
                <c:ptCount val="1"/>
                <c:pt idx="0">
                  <c:v>F</c:v>
                </c:pt>
              </c:strCache>
            </c:strRef>
          </c:tx>
          <c:spPr>
            <a:solidFill>
              <a:schemeClr val="accent3"/>
            </a:solidFill>
            <a:ln>
              <a:noFill/>
            </a:ln>
            <a:effectLst/>
          </c:spPr>
          <c:invertIfNegative val="0"/>
          <c:cat>
            <c:multiLvlStrRef>
              <c:f>Ethnicity!$A$5:$B$26</c:f>
              <c:multiLvlStrCache>
                <c:ptCount val="14"/>
                <c:lvl>
                  <c:pt idx="0">
                    <c:v>FT</c:v>
                  </c:pt>
                  <c:pt idx="1">
                    <c:v>PT</c:v>
                  </c:pt>
                  <c:pt idx="2">
                    <c:v>FT</c:v>
                  </c:pt>
                  <c:pt idx="3">
                    <c:v>PT</c:v>
                  </c:pt>
                  <c:pt idx="4">
                    <c:v>FT</c:v>
                  </c:pt>
                  <c:pt idx="5">
                    <c:v>PT</c:v>
                  </c:pt>
                  <c:pt idx="6">
                    <c:v>FT</c:v>
                  </c:pt>
                  <c:pt idx="7">
                    <c:v>PT</c:v>
                  </c:pt>
                  <c:pt idx="8">
                    <c:v>FT</c:v>
                  </c:pt>
                  <c:pt idx="9">
                    <c:v>PT</c:v>
                  </c:pt>
                  <c:pt idx="10">
                    <c:v>FT</c:v>
                  </c:pt>
                  <c:pt idx="11">
                    <c:v>PT</c:v>
                  </c:pt>
                  <c:pt idx="12">
                    <c:v>FT</c:v>
                  </c:pt>
                  <c:pt idx="13">
                    <c:v>PT</c:v>
                  </c:pt>
                </c:lvl>
                <c:lvl>
                  <c:pt idx="0">
                    <c:v>Group A</c:v>
                  </c:pt>
                  <c:pt idx="2">
                    <c:v>Group B</c:v>
                  </c:pt>
                  <c:pt idx="4">
                    <c:v>Group C</c:v>
                  </c:pt>
                  <c:pt idx="6">
                    <c:v>Group D</c:v>
                  </c:pt>
                  <c:pt idx="8">
                    <c:v>Group E</c:v>
                  </c:pt>
                  <c:pt idx="10">
                    <c:v>Group F</c:v>
                  </c:pt>
                  <c:pt idx="12">
                    <c:v>Group G</c:v>
                  </c:pt>
                </c:lvl>
              </c:multiLvlStrCache>
            </c:multiLvlStrRef>
          </c:cat>
          <c:val>
            <c:numRef>
              <c:f>Ethnicity!$C$5:$C$26</c:f>
              <c:numCache>
                <c:formatCode>General</c:formatCode>
                <c:ptCount val="14"/>
                <c:pt idx="0">
                  <c:v>20</c:v>
                </c:pt>
                <c:pt idx="1">
                  <c:v>25</c:v>
                </c:pt>
                <c:pt idx="2">
                  <c:v>25</c:v>
                </c:pt>
                <c:pt idx="3">
                  <c:v>17</c:v>
                </c:pt>
                <c:pt idx="4">
                  <c:v>14</c:v>
                </c:pt>
                <c:pt idx="5">
                  <c:v>16</c:v>
                </c:pt>
                <c:pt idx="6">
                  <c:v>19</c:v>
                </c:pt>
                <c:pt idx="7">
                  <c:v>24</c:v>
                </c:pt>
                <c:pt idx="8">
                  <c:v>27</c:v>
                </c:pt>
                <c:pt idx="9">
                  <c:v>22</c:v>
                </c:pt>
                <c:pt idx="10">
                  <c:v>23</c:v>
                </c:pt>
                <c:pt idx="11">
                  <c:v>25</c:v>
                </c:pt>
                <c:pt idx="12">
                  <c:v>21</c:v>
                </c:pt>
                <c:pt idx="13">
                  <c:v>19</c:v>
                </c:pt>
              </c:numCache>
            </c:numRef>
          </c:val>
          <c:extLst>
            <c:ext xmlns:c16="http://schemas.microsoft.com/office/drawing/2014/chart" uri="{C3380CC4-5D6E-409C-BE32-E72D297353CC}">
              <c16:uniqueId val="{00000000-16C3-4CC1-9EA8-A8895A8BA64C}"/>
            </c:ext>
          </c:extLst>
        </c:ser>
        <c:ser>
          <c:idx val="1"/>
          <c:order val="1"/>
          <c:tx>
            <c:strRef>
              <c:f>Ethnicity!$D$3:$D$4</c:f>
              <c:strCache>
                <c:ptCount val="1"/>
                <c:pt idx="0">
                  <c:v>M</c:v>
                </c:pt>
              </c:strCache>
            </c:strRef>
          </c:tx>
          <c:spPr>
            <a:solidFill>
              <a:schemeClr val="accent1"/>
            </a:solidFill>
            <a:ln>
              <a:noFill/>
            </a:ln>
            <a:effectLst/>
          </c:spPr>
          <c:invertIfNegative val="0"/>
          <c:cat>
            <c:multiLvlStrRef>
              <c:f>Ethnicity!$A$5:$B$26</c:f>
              <c:multiLvlStrCache>
                <c:ptCount val="14"/>
                <c:lvl>
                  <c:pt idx="0">
                    <c:v>FT</c:v>
                  </c:pt>
                  <c:pt idx="1">
                    <c:v>PT</c:v>
                  </c:pt>
                  <c:pt idx="2">
                    <c:v>FT</c:v>
                  </c:pt>
                  <c:pt idx="3">
                    <c:v>PT</c:v>
                  </c:pt>
                  <c:pt idx="4">
                    <c:v>FT</c:v>
                  </c:pt>
                  <c:pt idx="5">
                    <c:v>PT</c:v>
                  </c:pt>
                  <c:pt idx="6">
                    <c:v>FT</c:v>
                  </c:pt>
                  <c:pt idx="7">
                    <c:v>PT</c:v>
                  </c:pt>
                  <c:pt idx="8">
                    <c:v>FT</c:v>
                  </c:pt>
                  <c:pt idx="9">
                    <c:v>PT</c:v>
                  </c:pt>
                  <c:pt idx="10">
                    <c:v>FT</c:v>
                  </c:pt>
                  <c:pt idx="11">
                    <c:v>PT</c:v>
                  </c:pt>
                  <c:pt idx="12">
                    <c:v>FT</c:v>
                  </c:pt>
                  <c:pt idx="13">
                    <c:v>PT</c:v>
                  </c:pt>
                </c:lvl>
                <c:lvl>
                  <c:pt idx="0">
                    <c:v>Group A</c:v>
                  </c:pt>
                  <c:pt idx="2">
                    <c:v>Group B</c:v>
                  </c:pt>
                  <c:pt idx="4">
                    <c:v>Group C</c:v>
                  </c:pt>
                  <c:pt idx="6">
                    <c:v>Group D</c:v>
                  </c:pt>
                  <c:pt idx="8">
                    <c:v>Group E</c:v>
                  </c:pt>
                  <c:pt idx="10">
                    <c:v>Group F</c:v>
                  </c:pt>
                  <c:pt idx="12">
                    <c:v>Group G</c:v>
                  </c:pt>
                </c:lvl>
              </c:multiLvlStrCache>
            </c:multiLvlStrRef>
          </c:cat>
          <c:val>
            <c:numRef>
              <c:f>Ethnicity!$D$5:$D$26</c:f>
              <c:numCache>
                <c:formatCode>General</c:formatCode>
                <c:ptCount val="14"/>
                <c:pt idx="0">
                  <c:v>14</c:v>
                </c:pt>
                <c:pt idx="1">
                  <c:v>35</c:v>
                </c:pt>
                <c:pt idx="2">
                  <c:v>15</c:v>
                </c:pt>
                <c:pt idx="3">
                  <c:v>35</c:v>
                </c:pt>
                <c:pt idx="4">
                  <c:v>11</c:v>
                </c:pt>
                <c:pt idx="5">
                  <c:v>50</c:v>
                </c:pt>
                <c:pt idx="6">
                  <c:v>13</c:v>
                </c:pt>
                <c:pt idx="7">
                  <c:v>35</c:v>
                </c:pt>
                <c:pt idx="8">
                  <c:v>13</c:v>
                </c:pt>
                <c:pt idx="9">
                  <c:v>30</c:v>
                </c:pt>
                <c:pt idx="10">
                  <c:v>14</c:v>
                </c:pt>
                <c:pt idx="11">
                  <c:v>40</c:v>
                </c:pt>
                <c:pt idx="12">
                  <c:v>18</c:v>
                </c:pt>
                <c:pt idx="13">
                  <c:v>30</c:v>
                </c:pt>
              </c:numCache>
            </c:numRef>
          </c:val>
          <c:extLst>
            <c:ext xmlns:c16="http://schemas.microsoft.com/office/drawing/2014/chart" uri="{C3380CC4-5D6E-409C-BE32-E72D297353CC}">
              <c16:uniqueId val="{00000001-16C3-4CC1-9EA8-A8895A8BA64C}"/>
            </c:ext>
          </c:extLst>
        </c:ser>
        <c:dLbls>
          <c:showLegendKey val="0"/>
          <c:showVal val="0"/>
          <c:showCatName val="0"/>
          <c:showSerName val="0"/>
          <c:showPercent val="0"/>
          <c:showBubbleSize val="0"/>
        </c:dLbls>
        <c:gapWidth val="219"/>
        <c:overlap val="-27"/>
        <c:axId val="528459855"/>
        <c:axId val="528453615"/>
      </c:barChart>
      <c:catAx>
        <c:axId val="528459855"/>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28453615"/>
        <c:crosses val="autoZero"/>
        <c:auto val="1"/>
        <c:lblAlgn val="ctr"/>
        <c:lblOffset val="100"/>
        <c:noMultiLvlLbl val="0"/>
      </c:catAx>
      <c:valAx>
        <c:axId val="528453615"/>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28459855"/>
        <c:crosses val="autoZero"/>
        <c:crossBetween val="between"/>
      </c:valAx>
      <c:spPr>
        <a:noFill/>
        <a:ln>
          <a:noFill/>
        </a:ln>
        <a:effectLst/>
      </c:spPr>
    </c:plotArea>
    <c:legend>
      <c:legendPos val="t"/>
      <c:layout>
        <c:manualLayout>
          <c:xMode val="edge"/>
          <c:yMode val="edge"/>
          <c:x val="0.8279429924124897"/>
          <c:y val="1.3317430108863349E-2"/>
          <c:w val="0.14147589791104587"/>
          <c:h val="0.12422572668954823"/>
        </c:manualLayout>
      </c:layout>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sVisible val="1"/>
      </c14:pivotOptions>
    </c:ext>
    <c:ext xmlns:c16="http://schemas.microsoft.com/office/drawing/2014/chart" uri="{E28EC0CA-F0BB-4C9C-879D-F8772B89E7AC}">
      <c16:pivotOptions16>
        <c16:showExpandCollapseFieldButtons val="1"/>
      </c16:pivotOptions16>
    </c:ext>
  </c:extLst>
</c:chartSpace>
</file>

<file path=xl/charts/colors1.xml><?xml version="1.0" encoding="utf-8"?>
<cs:colorStyle xmlns:cs="http://schemas.microsoft.com/office/drawing/2012/chartStyle" xmlns:a="http://schemas.openxmlformats.org/drawingml/2006/main" meth="cycle" id="11">
  <a:schemeClr val="accent1"/>
  <a:schemeClr val="accent3"/>
  <a:schemeClr val="accent5"/>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withinLinearReversed" id="22">
  <a:schemeClr val="accent2"/>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withinLinearReversed" id="22">
  <a:schemeClr val="accent2"/>
</cs:colorStyle>
</file>

<file path=xl/charts/colors5.xml><?xml version="1.0" encoding="utf-8"?>
<cs:colorStyle xmlns:cs="http://schemas.microsoft.com/office/drawing/2012/chartStyle" xmlns:a="http://schemas.openxmlformats.org/drawingml/2006/main" meth="cycle" id="20">
  <a:schemeClr val="dk1"/>
  <cs:variation>
    <a:tint val="88500"/>
  </cs:variation>
  <cs:variation>
    <a:tint val="55000"/>
  </cs:variation>
  <cs:variation>
    <a:tint val="75000"/>
  </cs:variation>
  <cs:variation>
    <a:tint val="98500"/>
  </cs:variation>
  <cs:variation>
    <a:tint val="30000"/>
  </cs:variation>
  <cs:variation>
    <a:tint val="60000"/>
  </cs:variation>
  <cs:variation>
    <a:tint val="80000"/>
  </cs:variation>
</cs:colorStyle>
</file>

<file path=xl/charts/colors6.xml><?xml version="1.0" encoding="utf-8"?>
<cs:colorStyle xmlns:cs="http://schemas.microsoft.com/office/drawing/2012/chartStyle" xmlns:a="http://schemas.openxmlformats.org/drawingml/2006/main" meth="cycle" id="20">
  <a:schemeClr val="dk1"/>
  <cs:variation>
    <a:tint val="88500"/>
  </cs:variation>
  <cs:variation>
    <a:tint val="55000"/>
  </cs:variation>
  <cs:variation>
    <a:tint val="75000"/>
  </cs:variation>
  <cs:variation>
    <a:tint val="98500"/>
  </cs:variation>
  <cs:variation>
    <a:tint val="30000"/>
  </cs:variation>
  <cs:variation>
    <a:tint val="60000"/>
  </cs:variation>
  <cs:variation>
    <a:tint val="80000"/>
  </cs:variation>
</cs:colorStyle>
</file>

<file path=xl/charts/colors7.xml><?xml version="1.0" encoding="utf-8"?>
<cs:colorStyle xmlns:cs="http://schemas.microsoft.com/office/drawing/2012/chartStyle" xmlns:a="http://schemas.openxmlformats.org/drawingml/2006/main" meth="cycle" id="11">
  <a:schemeClr val="accent1"/>
  <a:schemeClr val="accent3"/>
  <a:schemeClr val="accent5"/>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102">
  <cs:axisTitle>
    <cs:lnRef idx="0"/>
    <cs:fillRef idx="0"/>
    <cs:effectRef idx="0"/>
    <cs:fontRef idx="minor">
      <a:schemeClr val="tx1"/>
    </cs:fontRef>
    <cs:defRPr sz="1000" b="1" kern="1200"/>
  </cs:axisTitle>
  <cs:categoryAxis>
    <cs:lnRef idx="1">
      <a:schemeClr val="tx1">
        <a:tint val="75000"/>
      </a:schemeClr>
    </cs:lnRef>
    <cs:fillRef idx="0"/>
    <cs:effectRef idx="0"/>
    <cs:fontRef idx="minor">
      <a:schemeClr val="tx1"/>
    </cs:fontRef>
    <cs:spPr>
      <a:ln>
        <a:round/>
      </a:ln>
    </cs:spPr>
    <cs:defRPr sz="1000" kern="1200"/>
  </cs:categoryAxis>
  <cs:chartArea mods="allowNoFillOverride allowNoLineOverride">
    <cs:lnRef idx="1">
      <a:schemeClr val="tx1">
        <a:tint val="75000"/>
      </a:schemeClr>
    </cs:lnRef>
    <cs:fillRef idx="1">
      <a:schemeClr val="bg1"/>
    </cs:fillRef>
    <cs:effectRef idx="0"/>
    <cs:fontRef idx="minor">
      <a:schemeClr val="tx1"/>
    </cs:fontRef>
    <cs:spPr>
      <a:ln>
        <a:round/>
      </a:ln>
    </cs:spPr>
    <cs:defRPr sz="1000" kern="1200"/>
  </cs:chartArea>
  <cs:dataLabel>
    <cs:lnRef idx="0"/>
    <cs:fillRef idx="0"/>
    <cs:effectRef idx="0"/>
    <cs:fontRef idx="minor">
      <a:schemeClr val="tx1"/>
    </cs:fontRef>
    <cs:defRPr sz="1000" kern="1200"/>
  </cs:dataLabel>
  <cs:dataLabelCallout>
    <cs:lnRef idx="0"/>
    <cs:fillRef idx="0"/>
    <cs:effectRef idx="0"/>
    <cs:fontRef idx="minor">
      <a:schemeClr val="dk1"/>
    </cs:fontRef>
    <cs:spPr>
      <a:solidFill>
        <a:schemeClr val="lt1"/>
      </a:solidFill>
      <a:ln>
        <a:solidFill>
          <a:schemeClr val="dk1">
            <a:lumMod val="65000"/>
            <a:lumOff val="35000"/>
          </a:schemeClr>
        </a:solidFill>
      </a:ln>
    </cs:spPr>
    <cs:defRPr sz="1000" kern="1200"/>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1">
      <cs:styleClr val="auto"/>
    </cs:lnRef>
    <cs:lineWidthScale>3</cs:lineWidthScale>
    <cs:fillRef idx="0"/>
    <cs:effectRef idx="0"/>
    <cs:fontRef idx="minor">
      <a:schemeClr val="tx1"/>
    </cs:fontRef>
    <cs:spPr>
      <a:ln cap="rnd">
        <a:round/>
      </a:ln>
    </cs:spPr>
  </cs:dataPointLine>
  <cs:dataPointMarker>
    <cs:lnRef idx="1">
      <cs:styleClr val="auto"/>
    </cs:lnRef>
    <cs:fillRef idx="1">
      <cs:styleClr val="auto"/>
    </cs:fillRef>
    <cs:effectRef idx="0"/>
    <cs:fontRef idx="minor">
      <a:schemeClr val="tx1"/>
    </cs:fontRef>
    <cs:spPr>
      <a:ln>
        <a:round/>
      </a:ln>
    </cs:spPr>
  </cs:dataPointMarker>
  <cs:dataPointMarkerLayout/>
  <cs:dataPointWireframe>
    <cs:lnRef idx="1">
      <cs:styleClr val="auto"/>
    </cs:lnRef>
    <cs:fillRef idx="0"/>
    <cs:effectRef idx="0"/>
    <cs:fontRef idx="minor">
      <a:schemeClr val="tx1"/>
    </cs:fontRef>
    <cs:spPr>
      <a:ln>
        <a:round/>
      </a:ln>
    </cs:spPr>
  </cs:dataPointWireframe>
  <cs:dataTable>
    <cs:lnRef idx="1">
      <a:schemeClr val="tx1">
        <a:tint val="75000"/>
      </a:schemeClr>
    </cs:lnRef>
    <cs:fillRef idx="0"/>
    <cs:effectRef idx="0"/>
    <cs:fontRef idx="minor">
      <a:schemeClr val="tx1"/>
    </cs:fontRef>
    <cs:spPr>
      <a:ln>
        <a:round/>
      </a:ln>
    </cs:spPr>
    <cs:defRPr sz="1000" kern="1200"/>
  </cs:dataTable>
  <cs:downBar>
    <cs:lnRef idx="1">
      <a:schemeClr val="tx1"/>
    </cs:lnRef>
    <cs:fillRef idx="1">
      <a:schemeClr val="dk1">
        <a:tint val="95000"/>
      </a:schemeClr>
    </cs:fillRef>
    <cs:effectRef idx="0"/>
    <cs:fontRef idx="minor">
      <a:schemeClr val="tx1"/>
    </cs:fontRef>
    <cs:spPr>
      <a:ln>
        <a:round/>
      </a:ln>
    </cs:spPr>
  </cs:downBar>
  <cs:dropLine>
    <cs:lnRef idx="1">
      <a:schemeClr val="tx1"/>
    </cs:lnRef>
    <cs:fillRef idx="0"/>
    <cs:effectRef idx="0"/>
    <cs:fontRef idx="minor">
      <a:schemeClr val="tx1"/>
    </cs:fontRef>
    <cs:spPr>
      <a:ln>
        <a:round/>
      </a:ln>
    </cs:spPr>
  </cs:dropLine>
  <cs:errorBar>
    <cs:lnRef idx="1">
      <a:schemeClr val="tx1"/>
    </cs:lnRef>
    <cs:fillRef idx="1">
      <a:schemeClr val="tx1"/>
    </cs:fillRef>
    <cs:effectRef idx="0"/>
    <cs:fontRef idx="minor">
      <a:schemeClr val="tx1"/>
    </cs:fontRef>
    <cs:spPr>
      <a:ln>
        <a:round/>
      </a:ln>
    </cs:spPr>
  </cs:errorBar>
  <cs:floor>
    <cs:lnRef idx="1">
      <a:schemeClr val="tx1">
        <a:tint val="75000"/>
      </a:schemeClr>
    </cs:lnRef>
    <cs:fillRef idx="0"/>
    <cs:effectRef idx="0"/>
    <cs:fontRef idx="minor">
      <a:schemeClr val="tx1"/>
    </cs:fontRef>
    <cs:spPr>
      <a:ln>
        <a:round/>
      </a:ln>
    </cs:spPr>
  </cs:floor>
  <cs:gridlineMajor>
    <cs:lnRef idx="1">
      <a:schemeClr val="tx1">
        <a:tint val="75000"/>
      </a:schemeClr>
    </cs:lnRef>
    <cs:fillRef idx="0"/>
    <cs:effectRef idx="0"/>
    <cs:fontRef idx="minor">
      <a:schemeClr val="tx1"/>
    </cs:fontRef>
    <cs:spPr>
      <a:ln>
        <a:round/>
      </a:ln>
    </cs:spPr>
  </cs:gridlineMajor>
  <cs:gridlineMinor>
    <cs:lnRef idx="1">
      <a:schemeClr val="tx1">
        <a:tint val="50000"/>
      </a:schemeClr>
    </cs:lnRef>
    <cs:fillRef idx="0"/>
    <cs:effectRef idx="0"/>
    <cs:fontRef idx="minor">
      <a:schemeClr val="tx1"/>
    </cs:fontRef>
    <cs:spPr>
      <a:ln>
        <a:round/>
      </a:ln>
    </cs:spPr>
  </cs:gridlineMinor>
  <cs:hiLoLine>
    <cs:lnRef idx="1">
      <a:schemeClr val="tx1"/>
    </cs:lnRef>
    <cs:fillRef idx="0"/>
    <cs:effectRef idx="0"/>
    <cs:fontRef idx="minor">
      <a:schemeClr val="tx1"/>
    </cs:fontRef>
    <cs:spPr>
      <a:ln>
        <a:round/>
      </a:ln>
    </cs:spPr>
  </cs:hiLoLine>
  <cs:leaderLine>
    <cs:lnRef idx="1">
      <a:schemeClr val="tx1"/>
    </cs:lnRef>
    <cs:fillRef idx="0"/>
    <cs:effectRef idx="0"/>
    <cs:fontRef idx="minor">
      <a:schemeClr val="tx1"/>
    </cs:fontRef>
    <cs:spPr>
      <a:ln>
        <a:round/>
      </a:ln>
    </cs:spPr>
  </cs:leaderLine>
  <cs:legend>
    <cs:lnRef idx="0"/>
    <cs:fillRef idx="0"/>
    <cs:effectRef idx="0"/>
    <cs:fontRef idx="minor">
      <a:schemeClr val="tx1"/>
    </cs:fontRef>
    <cs:defRPr sz="1000" kern="1200"/>
  </cs:legend>
  <cs:plotArea mods="allowNoFillOverride allowNoLineOverride">
    <cs:lnRef idx="0"/>
    <cs:fillRef idx="1">
      <a:schemeClr val="bg1"/>
    </cs:fillRef>
    <cs:effectRef idx="0"/>
    <cs:fontRef idx="minor">
      <a:schemeClr val="tx1"/>
    </cs:fontRef>
  </cs:plotArea>
  <cs:plotArea3D>
    <cs:lnRef idx="0"/>
    <cs:fillRef idx="0"/>
    <cs:effectRef idx="0"/>
    <cs:fontRef idx="minor">
      <a:schemeClr val="tx1"/>
    </cs:fontRef>
  </cs:plotArea3D>
  <cs:seriesAxis>
    <cs:lnRef idx="1">
      <a:schemeClr val="tx1">
        <a:tint val="75000"/>
      </a:schemeClr>
    </cs:lnRef>
    <cs:fillRef idx="0"/>
    <cs:effectRef idx="0"/>
    <cs:fontRef idx="minor">
      <a:schemeClr val="tx1"/>
    </cs:fontRef>
    <cs:spPr>
      <a:ln>
        <a:round/>
      </a:ln>
    </cs:spPr>
    <cs:defRPr sz="1000" kern="1200"/>
  </cs:seriesAxis>
  <cs:seriesLine>
    <cs:lnRef idx="1">
      <a:schemeClr val="tx1"/>
    </cs:lnRef>
    <cs:fillRef idx="0"/>
    <cs:effectRef idx="0"/>
    <cs:fontRef idx="minor">
      <a:schemeClr val="tx1"/>
    </cs:fontRef>
    <cs:spPr>
      <a:ln>
        <a:round/>
      </a:ln>
    </cs:spPr>
  </cs:seriesLine>
  <cs:title>
    <cs:lnRef idx="0"/>
    <cs:fillRef idx="0"/>
    <cs:effectRef idx="0"/>
    <cs:fontRef idx="minor">
      <a:schemeClr val="tx1"/>
    </cs:fontRef>
    <cs:defRPr sz="1800" b="1" kern="1200"/>
  </cs:title>
  <cs:trendline>
    <cs:lnRef idx="1">
      <a:schemeClr val="tx1"/>
    </cs:lnRef>
    <cs:fillRef idx="0"/>
    <cs:effectRef idx="0"/>
    <cs:fontRef idx="minor">
      <a:schemeClr val="tx1"/>
    </cs:fontRef>
    <cs:spPr>
      <a:ln cap="rnd">
        <a:round/>
      </a:ln>
    </cs:spPr>
  </cs:trendline>
  <cs:trendlineLabel>
    <cs:lnRef idx="0"/>
    <cs:fillRef idx="0"/>
    <cs:effectRef idx="0"/>
    <cs:fontRef idx="minor">
      <a:schemeClr val="tx1"/>
    </cs:fontRef>
    <cs:defRPr sz="1000" kern="1200"/>
  </cs:trendlineLabel>
  <cs:upBar>
    <cs:lnRef idx="1">
      <a:schemeClr val="tx1"/>
    </cs:lnRef>
    <cs:fillRef idx="1">
      <a:schemeClr val="dk1">
        <a:tint val="5000"/>
      </a:schemeClr>
    </cs:fillRef>
    <cs:effectRef idx="0"/>
    <cs:fontRef idx="minor">
      <a:schemeClr val="tx1"/>
    </cs:fontRef>
    <cs:spPr>
      <a:ln>
        <a:round/>
      </a:ln>
    </cs:spPr>
  </cs:upBar>
  <cs:valueAxis>
    <cs:lnRef idx="1">
      <a:schemeClr val="tx1">
        <a:tint val="75000"/>
      </a:schemeClr>
    </cs:lnRef>
    <cs:fillRef idx="0"/>
    <cs:effectRef idx="0"/>
    <cs:fontRef idx="minor">
      <a:schemeClr val="tx1"/>
    </cs:fontRef>
    <cs:spPr>
      <a:ln>
        <a:round/>
      </a:ln>
    </cs:spPr>
    <cs:defRPr sz="1000" kern="1200"/>
  </cs:valueAxis>
  <cs:wall>
    <cs:lnRef idx="0"/>
    <cs:fillRef idx="0"/>
    <cs:effectRef idx="0"/>
    <cs:fontRef idx="minor">
      <a:schemeClr val="tx1"/>
    </cs:fontRef>
  </cs:wall>
</cs:chartStyle>
</file>

<file path=xl/charts/style6.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8" Type="http://schemas.openxmlformats.org/officeDocument/2006/relationships/image" Target="../media/image8.svg"/><Relationship Id="rId13" Type="http://schemas.openxmlformats.org/officeDocument/2006/relationships/image" Target="../media/image12.svg"/><Relationship Id="rId18" Type="http://schemas.openxmlformats.org/officeDocument/2006/relationships/chart" Target="../charts/chart4.xml"/><Relationship Id="rId3" Type="http://schemas.openxmlformats.org/officeDocument/2006/relationships/image" Target="../media/image3.png"/><Relationship Id="rId21" Type="http://schemas.openxmlformats.org/officeDocument/2006/relationships/chart" Target="../charts/chart7.xml"/><Relationship Id="rId7" Type="http://schemas.openxmlformats.org/officeDocument/2006/relationships/image" Target="../media/image7.png"/><Relationship Id="rId12" Type="http://schemas.openxmlformats.org/officeDocument/2006/relationships/image" Target="../media/image11.png"/><Relationship Id="rId17" Type="http://schemas.openxmlformats.org/officeDocument/2006/relationships/chart" Target="../charts/chart3.xml"/><Relationship Id="rId2" Type="http://schemas.openxmlformats.org/officeDocument/2006/relationships/image" Target="../media/image2.svg"/><Relationship Id="rId16" Type="http://schemas.openxmlformats.org/officeDocument/2006/relationships/chart" Target="../charts/chart2.xml"/><Relationship Id="rId20" Type="http://schemas.openxmlformats.org/officeDocument/2006/relationships/chart" Target="../charts/chart6.xml"/><Relationship Id="rId1" Type="http://schemas.openxmlformats.org/officeDocument/2006/relationships/image" Target="../media/image1.png"/><Relationship Id="rId6" Type="http://schemas.openxmlformats.org/officeDocument/2006/relationships/image" Target="../media/image6.svg"/><Relationship Id="rId11" Type="http://schemas.openxmlformats.org/officeDocument/2006/relationships/chart" Target="../charts/chart1.xml"/><Relationship Id="rId5" Type="http://schemas.openxmlformats.org/officeDocument/2006/relationships/image" Target="../media/image5.png"/><Relationship Id="rId15" Type="http://schemas.openxmlformats.org/officeDocument/2006/relationships/image" Target="../media/image14.svg"/><Relationship Id="rId10" Type="http://schemas.openxmlformats.org/officeDocument/2006/relationships/image" Target="../media/image10.svg"/><Relationship Id="rId19" Type="http://schemas.openxmlformats.org/officeDocument/2006/relationships/chart" Target="../charts/chart5.xml"/><Relationship Id="rId4" Type="http://schemas.openxmlformats.org/officeDocument/2006/relationships/image" Target="../media/image4.svg"/><Relationship Id="rId9" Type="http://schemas.openxmlformats.org/officeDocument/2006/relationships/image" Target="../media/image9.png"/><Relationship Id="rId14" Type="http://schemas.openxmlformats.org/officeDocument/2006/relationships/image" Target="../media/image13.png"/></Relationships>
</file>

<file path=xl/drawings/drawing1.xml><?xml version="1.0" encoding="utf-8"?>
<xdr:wsDr xmlns:xdr="http://schemas.openxmlformats.org/drawingml/2006/spreadsheetDrawing" xmlns:a="http://schemas.openxmlformats.org/drawingml/2006/main">
  <xdr:twoCellAnchor editAs="oneCell">
    <xdr:from>
      <xdr:col>6</xdr:col>
      <xdr:colOff>144445</xdr:colOff>
      <xdr:row>1</xdr:row>
      <xdr:rowOff>50243</xdr:rowOff>
    </xdr:from>
    <xdr:to>
      <xdr:col>6</xdr:col>
      <xdr:colOff>483576</xdr:colOff>
      <xdr:row>2</xdr:row>
      <xdr:rowOff>184009</xdr:rowOff>
    </xdr:to>
    <xdr:pic>
      <xdr:nvPicPr>
        <xdr:cNvPr id="3" name="Graphic 2" descr="Man with solid fill">
          <a:extLst>
            <a:ext uri="{FF2B5EF4-FFF2-40B4-BE49-F238E27FC236}">
              <a16:creationId xmlns:a16="http://schemas.microsoft.com/office/drawing/2014/main" id="{D924447A-E73C-BEB3-07E9-CF10801A0E5D}"/>
            </a:ext>
          </a:extLst>
        </xdr:cNvPr>
        <xdr:cNvPicPr>
          <a:picLocks noChangeAspect="1"/>
        </xdr:cNvPicPr>
      </xdr:nvPicPr>
      <xdr:blipFill>
        <a:blip xmlns:r="http://schemas.openxmlformats.org/officeDocument/2006/relationships" r:embed="rId1">
          <a:extLst>
            <a:ext uri="{96DAC541-7B7A-43D3-8B79-37D633B846F1}">
              <asvg:svgBlip xmlns:asvg="http://schemas.microsoft.com/office/drawing/2016/SVG/main" r:embed="rId2"/>
            </a:ext>
          </a:extLst>
        </a:blip>
        <a:stretch>
          <a:fillRect/>
        </a:stretch>
      </xdr:blipFill>
      <xdr:spPr>
        <a:xfrm>
          <a:off x="4063302" y="288891"/>
          <a:ext cx="339131" cy="339131"/>
        </a:xfrm>
        <a:prstGeom prst="rect">
          <a:avLst/>
        </a:prstGeom>
      </xdr:spPr>
    </xdr:pic>
    <xdr:clientData/>
  </xdr:twoCellAnchor>
  <xdr:twoCellAnchor editAs="oneCell">
    <xdr:from>
      <xdr:col>7</xdr:col>
      <xdr:colOff>162563</xdr:colOff>
      <xdr:row>1</xdr:row>
      <xdr:rowOff>43238</xdr:rowOff>
    </xdr:from>
    <xdr:to>
      <xdr:col>7</xdr:col>
      <xdr:colOff>503144</xdr:colOff>
      <xdr:row>2</xdr:row>
      <xdr:rowOff>178454</xdr:rowOff>
    </xdr:to>
    <xdr:pic>
      <xdr:nvPicPr>
        <xdr:cNvPr id="5" name="Graphic 4" descr="Woman with solid fill">
          <a:extLst>
            <a:ext uri="{FF2B5EF4-FFF2-40B4-BE49-F238E27FC236}">
              <a16:creationId xmlns:a16="http://schemas.microsoft.com/office/drawing/2014/main" id="{AEB44041-2325-E808-DCD8-668BC8161091}"/>
            </a:ext>
          </a:extLst>
        </xdr:cNvPr>
        <xdr:cNvPicPr>
          <a:picLocks noChangeAspect="1"/>
        </xdr:cNvPicPr>
      </xdr:nvPicPr>
      <xdr:blipFill>
        <a:blip xmlns:r="http://schemas.openxmlformats.org/officeDocument/2006/relationships" r:embed="rId3">
          <a:extLst>
            <a:ext uri="{96DAC541-7B7A-43D3-8B79-37D633B846F1}">
              <asvg:svgBlip xmlns:asvg="http://schemas.microsoft.com/office/drawing/2016/SVG/main" r:embed="rId4"/>
            </a:ext>
          </a:extLst>
        </a:blip>
        <a:stretch>
          <a:fillRect/>
        </a:stretch>
      </xdr:blipFill>
      <xdr:spPr>
        <a:xfrm>
          <a:off x="4734563" y="281886"/>
          <a:ext cx="340581" cy="340581"/>
        </a:xfrm>
        <a:prstGeom prst="rect">
          <a:avLst/>
        </a:prstGeom>
      </xdr:spPr>
    </xdr:pic>
    <xdr:clientData/>
  </xdr:twoCellAnchor>
  <xdr:twoCellAnchor editAs="oneCell">
    <xdr:from>
      <xdr:col>5</xdr:col>
      <xdr:colOff>149275</xdr:colOff>
      <xdr:row>1</xdr:row>
      <xdr:rowOff>29952</xdr:rowOff>
    </xdr:from>
    <xdr:to>
      <xdr:col>5</xdr:col>
      <xdr:colOff>489856</xdr:colOff>
      <xdr:row>2</xdr:row>
      <xdr:rowOff>165797</xdr:rowOff>
    </xdr:to>
    <xdr:pic>
      <xdr:nvPicPr>
        <xdr:cNvPr id="7" name="Graphic 6" descr="Users with solid fill">
          <a:extLst>
            <a:ext uri="{FF2B5EF4-FFF2-40B4-BE49-F238E27FC236}">
              <a16:creationId xmlns:a16="http://schemas.microsoft.com/office/drawing/2014/main" id="{01396689-160D-A177-F0B0-3C6CE79A701B}"/>
            </a:ext>
          </a:extLst>
        </xdr:cNvPr>
        <xdr:cNvPicPr>
          <a:picLocks noChangeAspect="1"/>
        </xdr:cNvPicPr>
      </xdr:nvPicPr>
      <xdr:blipFill>
        <a:blip xmlns:r="http://schemas.openxmlformats.org/officeDocument/2006/relationships" r:embed="rId5">
          <a:extLst>
            <a:ext uri="{96DAC541-7B7A-43D3-8B79-37D633B846F1}">
              <asvg:svgBlip xmlns:asvg="http://schemas.microsoft.com/office/drawing/2016/SVG/main" r:embed="rId6"/>
            </a:ext>
          </a:extLst>
        </a:blip>
        <a:stretch>
          <a:fillRect/>
        </a:stretch>
      </xdr:blipFill>
      <xdr:spPr>
        <a:xfrm>
          <a:off x="3414990" y="268600"/>
          <a:ext cx="340581" cy="340581"/>
        </a:xfrm>
        <a:prstGeom prst="rect">
          <a:avLst/>
        </a:prstGeom>
      </xdr:spPr>
    </xdr:pic>
    <xdr:clientData/>
  </xdr:twoCellAnchor>
  <xdr:twoCellAnchor editAs="oneCell">
    <xdr:from>
      <xdr:col>9</xdr:col>
      <xdr:colOff>150076</xdr:colOff>
      <xdr:row>0</xdr:row>
      <xdr:rowOff>104816</xdr:rowOff>
    </xdr:from>
    <xdr:to>
      <xdr:col>9</xdr:col>
      <xdr:colOff>489207</xdr:colOff>
      <xdr:row>1</xdr:row>
      <xdr:rowOff>172014</xdr:rowOff>
    </xdr:to>
    <xdr:pic>
      <xdr:nvPicPr>
        <xdr:cNvPr id="8" name="Graphic 7" descr="Man with solid fill">
          <a:extLst>
            <a:ext uri="{FF2B5EF4-FFF2-40B4-BE49-F238E27FC236}">
              <a16:creationId xmlns:a16="http://schemas.microsoft.com/office/drawing/2014/main" id="{041AD9D8-2BBF-3E90-039F-B902E51476D6}"/>
            </a:ext>
          </a:extLst>
        </xdr:cNvPr>
        <xdr:cNvPicPr>
          <a:picLocks noChangeAspect="1"/>
        </xdr:cNvPicPr>
      </xdr:nvPicPr>
      <xdr:blipFill>
        <a:blip xmlns:r="http://schemas.openxmlformats.org/officeDocument/2006/relationships" r:embed="rId1">
          <a:extLst>
            <a:ext uri="{96DAC541-7B7A-43D3-8B79-37D633B846F1}">
              <asvg:svgBlip xmlns:asvg="http://schemas.microsoft.com/office/drawing/2016/SVG/main" r:embed="rId2"/>
            </a:ext>
          </a:extLst>
        </a:blip>
        <a:stretch>
          <a:fillRect/>
        </a:stretch>
      </xdr:blipFill>
      <xdr:spPr>
        <a:xfrm>
          <a:off x="6028362" y="104816"/>
          <a:ext cx="339131" cy="334366"/>
        </a:xfrm>
        <a:prstGeom prst="rect">
          <a:avLst/>
        </a:prstGeom>
      </xdr:spPr>
    </xdr:pic>
    <xdr:clientData/>
  </xdr:twoCellAnchor>
  <xdr:twoCellAnchor editAs="oneCell">
    <xdr:from>
      <xdr:col>10</xdr:col>
      <xdr:colOff>162563</xdr:colOff>
      <xdr:row>0</xdr:row>
      <xdr:rowOff>97811</xdr:rowOff>
    </xdr:from>
    <xdr:to>
      <xdr:col>10</xdr:col>
      <xdr:colOff>503144</xdr:colOff>
      <xdr:row>1</xdr:row>
      <xdr:rowOff>169059</xdr:rowOff>
    </xdr:to>
    <xdr:pic>
      <xdr:nvPicPr>
        <xdr:cNvPr id="9" name="Graphic 8" descr="Woman with solid fill">
          <a:extLst>
            <a:ext uri="{FF2B5EF4-FFF2-40B4-BE49-F238E27FC236}">
              <a16:creationId xmlns:a16="http://schemas.microsoft.com/office/drawing/2014/main" id="{FF3A8541-E24B-ECF9-D066-9A4B07A3E366}"/>
            </a:ext>
          </a:extLst>
        </xdr:cNvPr>
        <xdr:cNvPicPr>
          <a:picLocks noChangeAspect="1"/>
        </xdr:cNvPicPr>
      </xdr:nvPicPr>
      <xdr:blipFill>
        <a:blip xmlns:r="http://schemas.openxmlformats.org/officeDocument/2006/relationships" r:embed="rId3">
          <a:extLst>
            <a:ext uri="{96DAC541-7B7A-43D3-8B79-37D633B846F1}">
              <asvg:svgBlip xmlns:asvg="http://schemas.microsoft.com/office/drawing/2016/SVG/main" r:embed="rId4"/>
            </a:ext>
          </a:extLst>
        </a:blip>
        <a:stretch>
          <a:fillRect/>
        </a:stretch>
      </xdr:blipFill>
      <xdr:spPr>
        <a:xfrm>
          <a:off x="6693991" y="97811"/>
          <a:ext cx="340581" cy="338416"/>
        </a:xfrm>
        <a:prstGeom prst="rect">
          <a:avLst/>
        </a:prstGeom>
      </xdr:spPr>
    </xdr:pic>
    <xdr:clientData/>
  </xdr:twoCellAnchor>
  <xdr:twoCellAnchor editAs="oneCell">
    <xdr:from>
      <xdr:col>11</xdr:col>
      <xdr:colOff>163285</xdr:colOff>
      <xdr:row>0</xdr:row>
      <xdr:rowOff>56521</xdr:rowOff>
    </xdr:from>
    <xdr:to>
      <xdr:col>11</xdr:col>
      <xdr:colOff>521259</xdr:colOff>
      <xdr:row>1</xdr:row>
      <xdr:rowOff>143190</xdr:rowOff>
    </xdr:to>
    <xdr:pic>
      <xdr:nvPicPr>
        <xdr:cNvPr id="11" name="Graphic 10" descr="Clock with solid fill">
          <a:extLst>
            <a:ext uri="{FF2B5EF4-FFF2-40B4-BE49-F238E27FC236}">
              <a16:creationId xmlns:a16="http://schemas.microsoft.com/office/drawing/2014/main" id="{F3DABCCB-BE34-31F9-4E77-0C7D19BC9467}"/>
            </a:ext>
          </a:extLst>
        </xdr:cNvPr>
        <xdr:cNvPicPr>
          <a:picLocks noChangeAspect="1"/>
        </xdr:cNvPicPr>
      </xdr:nvPicPr>
      <xdr:blipFill>
        <a:blip xmlns:r="http://schemas.openxmlformats.org/officeDocument/2006/relationships" r:embed="rId7">
          <a:extLst>
            <a:ext uri="{96DAC541-7B7A-43D3-8B79-37D633B846F1}">
              <asvg:svgBlip xmlns:asvg="http://schemas.microsoft.com/office/drawing/2016/SVG/main" r:embed="rId8"/>
            </a:ext>
          </a:extLst>
        </a:blip>
        <a:stretch>
          <a:fillRect/>
        </a:stretch>
      </xdr:blipFill>
      <xdr:spPr>
        <a:xfrm>
          <a:off x="7347857" y="56521"/>
          <a:ext cx="357974" cy="357974"/>
        </a:xfrm>
        <a:prstGeom prst="rect">
          <a:avLst/>
        </a:prstGeom>
      </xdr:spPr>
    </xdr:pic>
    <xdr:clientData/>
  </xdr:twoCellAnchor>
  <xdr:twoCellAnchor editAs="oneCell">
    <xdr:from>
      <xdr:col>8</xdr:col>
      <xdr:colOff>169568</xdr:colOff>
      <xdr:row>0</xdr:row>
      <xdr:rowOff>68354</xdr:rowOff>
    </xdr:from>
    <xdr:to>
      <xdr:col>8</xdr:col>
      <xdr:colOff>549020</xdr:colOff>
      <xdr:row>1</xdr:row>
      <xdr:rowOff>152912</xdr:rowOff>
    </xdr:to>
    <xdr:pic>
      <xdr:nvPicPr>
        <xdr:cNvPr id="13" name="Graphic 12" descr="Coins outline">
          <a:extLst>
            <a:ext uri="{FF2B5EF4-FFF2-40B4-BE49-F238E27FC236}">
              <a16:creationId xmlns:a16="http://schemas.microsoft.com/office/drawing/2014/main" id="{DB81DDB4-AFFA-8BE1-FB30-07DF478BF96B}"/>
            </a:ext>
          </a:extLst>
        </xdr:cNvPr>
        <xdr:cNvPicPr>
          <a:picLocks noChangeAspect="1"/>
        </xdr:cNvPicPr>
      </xdr:nvPicPr>
      <xdr:blipFill>
        <a:blip xmlns:r="http://schemas.openxmlformats.org/officeDocument/2006/relationships" r:embed="rId9">
          <a:extLst>
            <a:ext uri="{96DAC541-7B7A-43D3-8B79-37D633B846F1}">
              <asvg:svgBlip xmlns:asvg="http://schemas.microsoft.com/office/drawing/2016/SVG/main" r:embed="rId10"/>
            </a:ext>
          </a:extLst>
        </a:blip>
        <a:stretch>
          <a:fillRect/>
        </a:stretch>
      </xdr:blipFill>
      <xdr:spPr>
        <a:xfrm>
          <a:off x="5394711" y="68354"/>
          <a:ext cx="379452" cy="355863"/>
        </a:xfrm>
        <a:prstGeom prst="rect">
          <a:avLst/>
        </a:prstGeom>
      </xdr:spPr>
    </xdr:pic>
    <xdr:clientData/>
  </xdr:twoCellAnchor>
  <xdr:twoCellAnchor editAs="oneCell">
    <xdr:from>
      <xdr:col>12</xdr:col>
      <xdr:colOff>133558</xdr:colOff>
      <xdr:row>0</xdr:row>
      <xdr:rowOff>102159</xdr:rowOff>
    </xdr:from>
    <xdr:to>
      <xdr:col>12</xdr:col>
      <xdr:colOff>472689</xdr:colOff>
      <xdr:row>1</xdr:row>
      <xdr:rowOff>169357</xdr:rowOff>
    </xdr:to>
    <xdr:pic>
      <xdr:nvPicPr>
        <xdr:cNvPr id="14" name="Graphic 13" descr="Man with solid fill">
          <a:extLst>
            <a:ext uri="{FF2B5EF4-FFF2-40B4-BE49-F238E27FC236}">
              <a16:creationId xmlns:a16="http://schemas.microsoft.com/office/drawing/2014/main" id="{6434FC9B-7ED8-498F-8FA5-3B3DC022F240}"/>
            </a:ext>
          </a:extLst>
        </xdr:cNvPr>
        <xdr:cNvPicPr>
          <a:picLocks noChangeAspect="1"/>
        </xdr:cNvPicPr>
      </xdr:nvPicPr>
      <xdr:blipFill>
        <a:blip xmlns:r="http://schemas.openxmlformats.org/officeDocument/2006/relationships" r:embed="rId1">
          <a:extLst>
            <a:ext uri="{96DAC541-7B7A-43D3-8B79-37D633B846F1}">
              <asvg:svgBlip xmlns:asvg="http://schemas.microsoft.com/office/drawing/2016/SVG/main" r:embed="rId2"/>
            </a:ext>
          </a:extLst>
        </a:blip>
        <a:stretch>
          <a:fillRect/>
        </a:stretch>
      </xdr:blipFill>
      <xdr:spPr>
        <a:xfrm>
          <a:off x="7971273" y="102159"/>
          <a:ext cx="339131" cy="339131"/>
        </a:xfrm>
        <a:prstGeom prst="rect">
          <a:avLst/>
        </a:prstGeom>
      </xdr:spPr>
    </xdr:pic>
    <xdr:clientData/>
  </xdr:twoCellAnchor>
  <xdr:twoCellAnchor editAs="oneCell">
    <xdr:from>
      <xdr:col>13</xdr:col>
      <xdr:colOff>151677</xdr:colOff>
      <xdr:row>0</xdr:row>
      <xdr:rowOff>95154</xdr:rowOff>
    </xdr:from>
    <xdr:to>
      <xdr:col>13</xdr:col>
      <xdr:colOff>492258</xdr:colOff>
      <xdr:row>1</xdr:row>
      <xdr:rowOff>163802</xdr:rowOff>
    </xdr:to>
    <xdr:pic>
      <xdr:nvPicPr>
        <xdr:cNvPr id="15" name="Graphic 14" descr="Woman with solid fill">
          <a:extLst>
            <a:ext uri="{FF2B5EF4-FFF2-40B4-BE49-F238E27FC236}">
              <a16:creationId xmlns:a16="http://schemas.microsoft.com/office/drawing/2014/main" id="{5DE2D51D-113D-4DBE-B32A-28C16AC23115}"/>
            </a:ext>
          </a:extLst>
        </xdr:cNvPr>
        <xdr:cNvPicPr>
          <a:picLocks noChangeAspect="1"/>
        </xdr:cNvPicPr>
      </xdr:nvPicPr>
      <xdr:blipFill>
        <a:blip xmlns:r="http://schemas.openxmlformats.org/officeDocument/2006/relationships" r:embed="rId3">
          <a:extLst>
            <a:ext uri="{96DAC541-7B7A-43D3-8B79-37D633B846F1}">
              <asvg:svgBlip xmlns:asvg="http://schemas.microsoft.com/office/drawing/2016/SVG/main" r:embed="rId4"/>
            </a:ext>
          </a:extLst>
        </a:blip>
        <a:stretch>
          <a:fillRect/>
        </a:stretch>
      </xdr:blipFill>
      <xdr:spPr>
        <a:xfrm>
          <a:off x="8642534" y="95154"/>
          <a:ext cx="340581" cy="340581"/>
        </a:xfrm>
        <a:prstGeom prst="rect">
          <a:avLst/>
        </a:prstGeom>
      </xdr:spPr>
    </xdr:pic>
    <xdr:clientData/>
  </xdr:twoCellAnchor>
  <xdr:twoCellAnchor>
    <xdr:from>
      <xdr:col>13</xdr:col>
      <xdr:colOff>646862</xdr:colOff>
      <xdr:row>0</xdr:row>
      <xdr:rowOff>94203</xdr:rowOff>
    </xdr:from>
    <xdr:to>
      <xdr:col>17</xdr:col>
      <xdr:colOff>427055</xdr:colOff>
      <xdr:row>4</xdr:row>
      <xdr:rowOff>188406</xdr:rowOff>
    </xdr:to>
    <xdr:graphicFrame macro="">
      <xdr:nvGraphicFramePr>
        <xdr:cNvPr id="16" name="Chart 15">
          <a:extLst>
            <a:ext uri="{FF2B5EF4-FFF2-40B4-BE49-F238E27FC236}">
              <a16:creationId xmlns:a16="http://schemas.microsoft.com/office/drawing/2014/main" id="{605D47A0-5720-4F7A-89C8-529691585FC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1"/>
        </a:graphicData>
      </a:graphic>
    </xdr:graphicFrame>
    <xdr:clientData/>
  </xdr:twoCellAnchor>
  <xdr:twoCellAnchor editAs="oneCell">
    <xdr:from>
      <xdr:col>19</xdr:col>
      <xdr:colOff>152175</xdr:colOff>
      <xdr:row>1</xdr:row>
      <xdr:rowOff>57973</xdr:rowOff>
    </xdr:from>
    <xdr:to>
      <xdr:col>19</xdr:col>
      <xdr:colOff>491306</xdr:colOff>
      <xdr:row>2</xdr:row>
      <xdr:rowOff>191739</xdr:rowOff>
    </xdr:to>
    <xdr:pic>
      <xdr:nvPicPr>
        <xdr:cNvPr id="17" name="Graphic 16" descr="Man with solid fill">
          <a:extLst>
            <a:ext uri="{FF2B5EF4-FFF2-40B4-BE49-F238E27FC236}">
              <a16:creationId xmlns:a16="http://schemas.microsoft.com/office/drawing/2014/main" id="{A65AE217-1256-4DB3-9D42-79D853CB1C7E}"/>
            </a:ext>
          </a:extLst>
        </xdr:cNvPr>
        <xdr:cNvPicPr>
          <a:picLocks noChangeAspect="1"/>
        </xdr:cNvPicPr>
      </xdr:nvPicPr>
      <xdr:blipFill>
        <a:blip xmlns:r="http://schemas.openxmlformats.org/officeDocument/2006/relationships" r:embed="rId12">
          <a:extLst>
            <a:ext uri="{96DAC541-7B7A-43D3-8B79-37D633B846F1}">
              <asvg:svgBlip xmlns:asvg="http://schemas.microsoft.com/office/drawing/2016/SVG/main" r:embed="rId13"/>
            </a:ext>
          </a:extLst>
        </a:blip>
        <a:stretch>
          <a:fillRect/>
        </a:stretch>
      </xdr:blipFill>
      <xdr:spPr>
        <a:xfrm>
          <a:off x="12561890" y="296621"/>
          <a:ext cx="339131" cy="339131"/>
        </a:xfrm>
        <a:prstGeom prst="rect">
          <a:avLst/>
        </a:prstGeom>
      </xdr:spPr>
    </xdr:pic>
    <xdr:clientData/>
  </xdr:twoCellAnchor>
  <xdr:twoCellAnchor editAs="oneCell">
    <xdr:from>
      <xdr:col>20</xdr:col>
      <xdr:colOff>170294</xdr:colOff>
      <xdr:row>1</xdr:row>
      <xdr:rowOff>50968</xdr:rowOff>
    </xdr:from>
    <xdr:to>
      <xdr:col>20</xdr:col>
      <xdr:colOff>510875</xdr:colOff>
      <xdr:row>2</xdr:row>
      <xdr:rowOff>186184</xdr:rowOff>
    </xdr:to>
    <xdr:pic>
      <xdr:nvPicPr>
        <xdr:cNvPr id="18" name="Graphic 17" descr="Woman with solid fill">
          <a:extLst>
            <a:ext uri="{FF2B5EF4-FFF2-40B4-BE49-F238E27FC236}">
              <a16:creationId xmlns:a16="http://schemas.microsoft.com/office/drawing/2014/main" id="{83AB63A0-E8FE-450E-817B-8FF0D064D0F0}"/>
            </a:ext>
          </a:extLst>
        </xdr:cNvPr>
        <xdr:cNvPicPr>
          <a:picLocks noChangeAspect="1"/>
        </xdr:cNvPicPr>
      </xdr:nvPicPr>
      <xdr:blipFill>
        <a:blip xmlns:r="http://schemas.openxmlformats.org/officeDocument/2006/relationships" r:embed="rId14">
          <a:extLst>
            <a:ext uri="{96DAC541-7B7A-43D3-8B79-37D633B846F1}">
              <asvg:svgBlip xmlns:asvg="http://schemas.microsoft.com/office/drawing/2016/SVG/main" r:embed="rId15"/>
            </a:ext>
          </a:extLst>
        </a:blip>
        <a:stretch>
          <a:fillRect/>
        </a:stretch>
      </xdr:blipFill>
      <xdr:spPr>
        <a:xfrm>
          <a:off x="13233151" y="289616"/>
          <a:ext cx="340581" cy="340581"/>
        </a:xfrm>
        <a:prstGeom prst="rect">
          <a:avLst/>
        </a:prstGeom>
      </xdr:spPr>
    </xdr:pic>
    <xdr:clientData/>
  </xdr:twoCellAnchor>
  <xdr:twoCellAnchor editAs="oneCell">
    <xdr:from>
      <xdr:col>18</xdr:col>
      <xdr:colOff>157006</xdr:colOff>
      <xdr:row>1</xdr:row>
      <xdr:rowOff>37682</xdr:rowOff>
    </xdr:from>
    <xdr:to>
      <xdr:col>18</xdr:col>
      <xdr:colOff>497587</xdr:colOff>
      <xdr:row>2</xdr:row>
      <xdr:rowOff>172898</xdr:rowOff>
    </xdr:to>
    <xdr:pic>
      <xdr:nvPicPr>
        <xdr:cNvPr id="19" name="Graphic 18" descr="Users with solid fill">
          <a:extLst>
            <a:ext uri="{FF2B5EF4-FFF2-40B4-BE49-F238E27FC236}">
              <a16:creationId xmlns:a16="http://schemas.microsoft.com/office/drawing/2014/main" id="{449B8D4E-535F-4FB4-98AF-66DCD0E957E6}"/>
            </a:ext>
          </a:extLst>
        </xdr:cNvPr>
        <xdr:cNvPicPr>
          <a:picLocks noChangeAspect="1"/>
        </xdr:cNvPicPr>
      </xdr:nvPicPr>
      <xdr:blipFill>
        <a:blip xmlns:r="http://schemas.openxmlformats.org/officeDocument/2006/relationships" r:embed="rId5">
          <a:extLst>
            <a:ext uri="{96DAC541-7B7A-43D3-8B79-37D633B846F1}">
              <asvg:svgBlip xmlns:asvg="http://schemas.microsoft.com/office/drawing/2016/SVG/main" r:embed="rId6"/>
            </a:ext>
          </a:extLst>
        </a:blip>
        <a:stretch>
          <a:fillRect/>
        </a:stretch>
      </xdr:blipFill>
      <xdr:spPr>
        <a:xfrm>
          <a:off x="11913578" y="276330"/>
          <a:ext cx="340581" cy="340581"/>
        </a:xfrm>
        <a:prstGeom prst="rect">
          <a:avLst/>
        </a:prstGeom>
      </xdr:spPr>
    </xdr:pic>
    <xdr:clientData/>
  </xdr:twoCellAnchor>
  <xdr:twoCellAnchor>
    <xdr:from>
      <xdr:col>4</xdr:col>
      <xdr:colOff>643812</xdr:colOff>
      <xdr:row>5</xdr:row>
      <xdr:rowOff>37630</xdr:rowOff>
    </xdr:from>
    <xdr:to>
      <xdr:col>17</xdr:col>
      <xdr:colOff>383366</xdr:colOff>
      <xdr:row>19</xdr:row>
      <xdr:rowOff>48985</xdr:rowOff>
    </xdr:to>
    <xdr:graphicFrame macro="">
      <xdr:nvGraphicFramePr>
        <xdr:cNvPr id="20" name="Chart 19">
          <a:extLst>
            <a:ext uri="{FF2B5EF4-FFF2-40B4-BE49-F238E27FC236}">
              <a16:creationId xmlns:a16="http://schemas.microsoft.com/office/drawing/2014/main" id="{9473017B-7CFA-4A88-B365-AE871FAF8D7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6"/>
        </a:graphicData>
      </a:graphic>
    </xdr:graphicFrame>
    <xdr:clientData/>
  </xdr:twoCellAnchor>
  <xdr:twoCellAnchor>
    <xdr:from>
      <xdr:col>17</xdr:col>
      <xdr:colOff>418419</xdr:colOff>
      <xdr:row>19</xdr:row>
      <xdr:rowOff>77932</xdr:rowOff>
    </xdr:from>
    <xdr:to>
      <xdr:col>24</xdr:col>
      <xdr:colOff>0</xdr:colOff>
      <xdr:row>37</xdr:row>
      <xdr:rowOff>124613</xdr:rowOff>
    </xdr:to>
    <xdr:graphicFrame macro="">
      <xdr:nvGraphicFramePr>
        <xdr:cNvPr id="22" name="Chart 21">
          <a:extLst>
            <a:ext uri="{FF2B5EF4-FFF2-40B4-BE49-F238E27FC236}">
              <a16:creationId xmlns:a16="http://schemas.microsoft.com/office/drawing/2014/main" id="{A48F7D07-BFB6-4293-8925-490B015DFC0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7"/>
        </a:graphicData>
      </a:graphic>
    </xdr:graphicFrame>
    <xdr:clientData/>
  </xdr:twoCellAnchor>
  <xdr:twoCellAnchor>
    <xdr:from>
      <xdr:col>12</xdr:col>
      <xdr:colOff>21485</xdr:colOff>
      <xdr:row>19</xdr:row>
      <xdr:rowOff>81643</xdr:rowOff>
    </xdr:from>
    <xdr:to>
      <xdr:col>17</xdr:col>
      <xdr:colOff>382555</xdr:colOff>
      <xdr:row>37</xdr:row>
      <xdr:rowOff>124614</xdr:rowOff>
    </xdr:to>
    <xdr:graphicFrame macro="">
      <xdr:nvGraphicFramePr>
        <xdr:cNvPr id="23" name="Chart 22">
          <a:extLst>
            <a:ext uri="{FF2B5EF4-FFF2-40B4-BE49-F238E27FC236}">
              <a16:creationId xmlns:a16="http://schemas.microsoft.com/office/drawing/2014/main" id="{B99861CF-4D05-4800-BAD8-D18B5F78C3D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8"/>
        </a:graphicData>
      </a:graphic>
    </xdr:graphicFrame>
    <xdr:clientData/>
  </xdr:twoCellAnchor>
  <xdr:twoCellAnchor>
    <xdr:from>
      <xdr:col>4</xdr:col>
      <xdr:colOff>648846</xdr:colOff>
      <xdr:row>19</xdr:row>
      <xdr:rowOff>85353</xdr:rowOff>
    </xdr:from>
    <xdr:to>
      <xdr:col>11</xdr:col>
      <xdr:colOff>642341</xdr:colOff>
      <xdr:row>28</xdr:row>
      <xdr:rowOff>40546</xdr:rowOff>
    </xdr:to>
    <xdr:graphicFrame macro="">
      <xdr:nvGraphicFramePr>
        <xdr:cNvPr id="24" name="Chart 23">
          <a:extLst>
            <a:ext uri="{FF2B5EF4-FFF2-40B4-BE49-F238E27FC236}">
              <a16:creationId xmlns:a16="http://schemas.microsoft.com/office/drawing/2014/main" id="{F90FECA8-0D75-4985-88E8-100C990E7E7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9"/>
        </a:graphicData>
      </a:graphic>
    </xdr:graphicFrame>
    <xdr:clientData/>
  </xdr:twoCellAnchor>
  <xdr:twoCellAnchor>
    <xdr:from>
      <xdr:col>4</xdr:col>
      <xdr:colOff>645721</xdr:colOff>
      <xdr:row>28</xdr:row>
      <xdr:rowOff>72958</xdr:rowOff>
    </xdr:from>
    <xdr:to>
      <xdr:col>11</xdr:col>
      <xdr:colOff>642720</xdr:colOff>
      <xdr:row>37</xdr:row>
      <xdr:rowOff>126014</xdr:rowOff>
    </xdr:to>
    <xdr:graphicFrame macro="">
      <xdr:nvGraphicFramePr>
        <xdr:cNvPr id="25" name="Termination Reason">
          <a:extLst>
            <a:ext uri="{FF2B5EF4-FFF2-40B4-BE49-F238E27FC236}">
              <a16:creationId xmlns:a16="http://schemas.microsoft.com/office/drawing/2014/main" id="{73F5A78F-17D5-4827-94DF-F165C591425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0"/>
        </a:graphicData>
      </a:graphic>
    </xdr:graphicFrame>
    <xdr:clientData/>
  </xdr:twoCellAnchor>
  <xdr:twoCellAnchor>
    <xdr:from>
      <xdr:col>7</xdr:col>
      <xdr:colOff>638944</xdr:colOff>
      <xdr:row>0</xdr:row>
      <xdr:rowOff>56795</xdr:rowOff>
    </xdr:from>
    <xdr:to>
      <xdr:col>7</xdr:col>
      <xdr:colOff>638944</xdr:colOff>
      <xdr:row>4</xdr:row>
      <xdr:rowOff>113590</xdr:rowOff>
    </xdr:to>
    <xdr:cxnSp macro="">
      <xdr:nvCxnSpPr>
        <xdr:cNvPr id="27" name="Straight Connector 26">
          <a:extLst>
            <a:ext uri="{FF2B5EF4-FFF2-40B4-BE49-F238E27FC236}">
              <a16:creationId xmlns:a16="http://schemas.microsoft.com/office/drawing/2014/main" id="{C4B20450-42B1-1DD6-21A8-2074374780CD}"/>
            </a:ext>
          </a:extLst>
        </xdr:cNvPr>
        <xdr:cNvCxnSpPr/>
      </xdr:nvCxnSpPr>
      <xdr:spPr>
        <a:xfrm>
          <a:off x="5210944" y="56795"/>
          <a:ext cx="0" cy="894522"/>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638944</xdr:colOff>
      <xdr:row>0</xdr:row>
      <xdr:rowOff>56795</xdr:rowOff>
    </xdr:from>
    <xdr:to>
      <xdr:col>10</xdr:col>
      <xdr:colOff>638944</xdr:colOff>
      <xdr:row>4</xdr:row>
      <xdr:rowOff>113590</xdr:rowOff>
    </xdr:to>
    <xdr:cxnSp macro="">
      <xdr:nvCxnSpPr>
        <xdr:cNvPr id="31" name="Straight Connector 30">
          <a:extLst>
            <a:ext uri="{FF2B5EF4-FFF2-40B4-BE49-F238E27FC236}">
              <a16:creationId xmlns:a16="http://schemas.microsoft.com/office/drawing/2014/main" id="{5C06062D-B593-38F7-5A3D-6D8191EF8F29}"/>
            </a:ext>
          </a:extLst>
        </xdr:cNvPr>
        <xdr:cNvCxnSpPr/>
      </xdr:nvCxnSpPr>
      <xdr:spPr>
        <a:xfrm>
          <a:off x="7170373" y="56795"/>
          <a:ext cx="0" cy="894522"/>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624746</xdr:colOff>
      <xdr:row>0</xdr:row>
      <xdr:rowOff>56795</xdr:rowOff>
    </xdr:from>
    <xdr:to>
      <xdr:col>13</xdr:col>
      <xdr:colOff>624746</xdr:colOff>
      <xdr:row>4</xdr:row>
      <xdr:rowOff>113590</xdr:rowOff>
    </xdr:to>
    <xdr:cxnSp macro="">
      <xdr:nvCxnSpPr>
        <xdr:cNvPr id="34" name="Straight Connector 33">
          <a:extLst>
            <a:ext uri="{FF2B5EF4-FFF2-40B4-BE49-F238E27FC236}">
              <a16:creationId xmlns:a16="http://schemas.microsoft.com/office/drawing/2014/main" id="{3633718D-9FC3-0EBD-47FF-3DC7A6C392DB}"/>
            </a:ext>
          </a:extLst>
        </xdr:cNvPr>
        <xdr:cNvCxnSpPr/>
      </xdr:nvCxnSpPr>
      <xdr:spPr>
        <a:xfrm>
          <a:off x="9115603" y="56795"/>
          <a:ext cx="0" cy="894522"/>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18</xdr:col>
      <xdr:colOff>1</xdr:colOff>
      <xdr:row>0</xdr:row>
      <xdr:rowOff>56795</xdr:rowOff>
    </xdr:from>
    <xdr:to>
      <xdr:col>18</xdr:col>
      <xdr:colOff>1</xdr:colOff>
      <xdr:row>4</xdr:row>
      <xdr:rowOff>113590</xdr:rowOff>
    </xdr:to>
    <xdr:cxnSp macro="">
      <xdr:nvCxnSpPr>
        <xdr:cNvPr id="35" name="Straight Connector 34">
          <a:extLst>
            <a:ext uri="{FF2B5EF4-FFF2-40B4-BE49-F238E27FC236}">
              <a16:creationId xmlns:a16="http://schemas.microsoft.com/office/drawing/2014/main" id="{A6324893-4435-13E4-7BFF-19755D68749D}"/>
            </a:ext>
          </a:extLst>
        </xdr:cNvPr>
        <xdr:cNvCxnSpPr/>
      </xdr:nvCxnSpPr>
      <xdr:spPr>
        <a:xfrm>
          <a:off x="11756572" y="56795"/>
          <a:ext cx="0" cy="894522"/>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21</xdr:col>
      <xdr:colOff>7100</xdr:colOff>
      <xdr:row>0</xdr:row>
      <xdr:rowOff>56795</xdr:rowOff>
    </xdr:from>
    <xdr:to>
      <xdr:col>21</xdr:col>
      <xdr:colOff>7100</xdr:colOff>
      <xdr:row>4</xdr:row>
      <xdr:rowOff>113590</xdr:rowOff>
    </xdr:to>
    <xdr:cxnSp macro="">
      <xdr:nvCxnSpPr>
        <xdr:cNvPr id="36" name="Straight Connector 35">
          <a:extLst>
            <a:ext uri="{FF2B5EF4-FFF2-40B4-BE49-F238E27FC236}">
              <a16:creationId xmlns:a16="http://schemas.microsoft.com/office/drawing/2014/main" id="{A90C8543-387F-FAFA-FF38-2D91AB935A0A}"/>
            </a:ext>
          </a:extLst>
        </xdr:cNvPr>
        <xdr:cNvCxnSpPr/>
      </xdr:nvCxnSpPr>
      <xdr:spPr>
        <a:xfrm>
          <a:off x="13723100" y="56795"/>
          <a:ext cx="0" cy="894522"/>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21</xdr:col>
      <xdr:colOff>132069</xdr:colOff>
      <xdr:row>0</xdr:row>
      <xdr:rowOff>77801</xdr:rowOff>
    </xdr:from>
    <xdr:to>
      <xdr:col>24</xdr:col>
      <xdr:colOff>0</xdr:colOff>
      <xdr:row>4</xdr:row>
      <xdr:rowOff>49946</xdr:rowOff>
    </xdr:to>
    <mc:AlternateContent xmlns:mc="http://schemas.openxmlformats.org/markup-compatibility/2006" xmlns:a14="http://schemas.microsoft.com/office/drawing/2010/main">
      <mc:Choice Requires="a14">
        <xdr:graphicFrame macro="">
          <xdr:nvGraphicFramePr>
            <xdr:cNvPr id="37" name="Year">
              <a:extLst>
                <a:ext uri="{FF2B5EF4-FFF2-40B4-BE49-F238E27FC236}">
                  <a16:creationId xmlns:a16="http://schemas.microsoft.com/office/drawing/2014/main" id="{B8D87291-1699-37C3-F337-C10117B0DCA4}"/>
                </a:ext>
              </a:extLst>
            </xdr:cNvPr>
            <xdr:cNvGraphicFramePr/>
          </xdr:nvGraphicFramePr>
          <xdr:xfrm>
            <a:off x="0" y="0"/>
            <a:ext cx="0" cy="0"/>
          </xdr:xfrm>
          <a:graphic>
            <a:graphicData uri="http://schemas.microsoft.com/office/drawing/2010/slicer">
              <sle:slicer xmlns:sle="http://schemas.microsoft.com/office/drawing/2010/slicer" name="Year"/>
            </a:graphicData>
          </a:graphic>
        </xdr:graphicFrame>
      </mc:Choice>
      <mc:Fallback xmlns="">
        <xdr:sp macro="" textlink="">
          <xdr:nvSpPr>
            <xdr:cNvPr id="0" name=""/>
            <xdr:cNvSpPr>
              <a:spLocks noTextEdit="1"/>
            </xdr:cNvSpPr>
          </xdr:nvSpPr>
          <xdr:spPr>
            <a:xfrm>
              <a:off x="13262261" y="77801"/>
              <a:ext cx="1837460" cy="881158"/>
            </a:xfrm>
            <a:prstGeom prst="rect">
              <a:avLst/>
            </a:prstGeom>
            <a:solidFill>
              <a:prstClr val="white"/>
            </a:solidFill>
            <a:ln w="1">
              <a:solidFill>
                <a:prstClr val="green"/>
              </a:solidFill>
            </a:ln>
          </xdr:spPr>
          <xdr:txBody>
            <a:bodyPr vertOverflow="clip" horzOverflow="clip"/>
            <a:lstStyle/>
            <a:p>
              <a:r>
                <a:rPr lang="en-AU"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fLocksWithSheet="0"/>
  </xdr:twoCellAnchor>
  <xdr:twoCellAnchor editAs="oneCell">
    <xdr:from>
      <xdr:col>1</xdr:col>
      <xdr:colOff>552945</xdr:colOff>
      <xdr:row>9</xdr:row>
      <xdr:rowOff>29472</xdr:rowOff>
    </xdr:from>
    <xdr:to>
      <xdr:col>4</xdr:col>
      <xdr:colOff>615820</xdr:colOff>
      <xdr:row>12</xdr:row>
      <xdr:rowOff>157860</xdr:rowOff>
    </xdr:to>
    <mc:AlternateContent xmlns:mc="http://schemas.openxmlformats.org/markup-compatibility/2006" xmlns:a14="http://schemas.microsoft.com/office/drawing/2010/main">
      <mc:Choice Requires="a14">
        <xdr:graphicFrame macro="">
          <xdr:nvGraphicFramePr>
            <xdr:cNvPr id="38" name="FP">
              <a:extLst>
                <a:ext uri="{FF2B5EF4-FFF2-40B4-BE49-F238E27FC236}">
                  <a16:creationId xmlns:a16="http://schemas.microsoft.com/office/drawing/2014/main" id="{DCEDCD76-E493-BAA1-8DAD-B51125A346B0}"/>
                </a:ext>
              </a:extLst>
            </xdr:cNvPr>
            <xdr:cNvGraphicFramePr/>
          </xdr:nvGraphicFramePr>
          <xdr:xfrm>
            <a:off x="0" y="0"/>
            <a:ext cx="0" cy="0"/>
          </xdr:xfrm>
          <a:graphic>
            <a:graphicData uri="http://schemas.microsoft.com/office/drawing/2010/slicer">
              <sle:slicer xmlns:sle="http://schemas.microsoft.com/office/drawing/2010/slicer" name="FP"/>
            </a:graphicData>
          </a:graphic>
        </xdr:graphicFrame>
      </mc:Choice>
      <mc:Fallback xmlns="">
        <xdr:sp macro="" textlink="">
          <xdr:nvSpPr>
            <xdr:cNvPr id="0" name=""/>
            <xdr:cNvSpPr>
              <a:spLocks noTextEdit="1"/>
            </xdr:cNvSpPr>
          </xdr:nvSpPr>
          <xdr:spPr>
            <a:xfrm>
              <a:off x="1209454" y="1897999"/>
              <a:ext cx="1375895" cy="683896"/>
            </a:xfrm>
            <a:prstGeom prst="rect">
              <a:avLst/>
            </a:prstGeom>
            <a:solidFill>
              <a:prstClr val="white"/>
            </a:solidFill>
            <a:ln w="1">
              <a:solidFill>
                <a:prstClr val="green"/>
              </a:solidFill>
            </a:ln>
          </xdr:spPr>
          <xdr:txBody>
            <a:bodyPr vertOverflow="clip" horzOverflow="clip"/>
            <a:lstStyle/>
            <a:p>
              <a:r>
                <a:rPr lang="en-AU"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fLocksWithSheet="0"/>
  </xdr:twoCellAnchor>
  <xdr:twoCellAnchor editAs="oneCell">
    <xdr:from>
      <xdr:col>1</xdr:col>
      <xdr:colOff>545523</xdr:colOff>
      <xdr:row>25</xdr:row>
      <xdr:rowOff>114300</xdr:rowOff>
    </xdr:from>
    <xdr:to>
      <xdr:col>4</xdr:col>
      <xdr:colOff>616032</xdr:colOff>
      <xdr:row>37</xdr:row>
      <xdr:rowOff>122464</xdr:rowOff>
    </xdr:to>
    <mc:AlternateContent xmlns:mc="http://schemas.openxmlformats.org/markup-compatibility/2006" xmlns:a14="http://schemas.microsoft.com/office/drawing/2010/main">
      <mc:Choice Requires="a14">
        <xdr:graphicFrame macro="">
          <xdr:nvGraphicFramePr>
            <xdr:cNvPr id="39" name="EthnicGroup">
              <a:extLst>
                <a:ext uri="{FF2B5EF4-FFF2-40B4-BE49-F238E27FC236}">
                  <a16:creationId xmlns:a16="http://schemas.microsoft.com/office/drawing/2014/main" id="{9ECE5FE7-3B6A-CBBE-5991-FF779003FFA8}"/>
                </a:ext>
              </a:extLst>
            </xdr:cNvPr>
            <xdr:cNvGraphicFramePr/>
          </xdr:nvGraphicFramePr>
          <xdr:xfrm>
            <a:off x="0" y="0"/>
            <a:ext cx="0" cy="0"/>
          </xdr:xfrm>
          <a:graphic>
            <a:graphicData uri="http://schemas.microsoft.com/office/drawing/2010/slicer">
              <sle:slicer xmlns:sle="http://schemas.microsoft.com/office/drawing/2010/slicer" name="EthnicGroup"/>
            </a:graphicData>
          </a:graphic>
        </xdr:graphicFrame>
      </mc:Choice>
      <mc:Fallback xmlns="">
        <xdr:sp macro="" textlink="">
          <xdr:nvSpPr>
            <xdr:cNvPr id="0" name=""/>
            <xdr:cNvSpPr>
              <a:spLocks noTextEdit="1"/>
            </xdr:cNvSpPr>
          </xdr:nvSpPr>
          <xdr:spPr>
            <a:xfrm>
              <a:off x="1202032" y="4945537"/>
              <a:ext cx="1383529" cy="2230196"/>
            </a:xfrm>
            <a:prstGeom prst="rect">
              <a:avLst/>
            </a:prstGeom>
            <a:solidFill>
              <a:prstClr val="white"/>
            </a:solidFill>
            <a:ln w="1">
              <a:solidFill>
                <a:prstClr val="green"/>
              </a:solidFill>
            </a:ln>
          </xdr:spPr>
          <xdr:txBody>
            <a:bodyPr vertOverflow="clip" horzOverflow="clip"/>
            <a:lstStyle/>
            <a:p>
              <a:r>
                <a:rPr lang="en-AU"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fLocksWithSheet="0"/>
  </xdr:twoCellAnchor>
  <xdr:twoCellAnchor editAs="oneCell">
    <xdr:from>
      <xdr:col>1</xdr:col>
      <xdr:colOff>552944</xdr:colOff>
      <xdr:row>5</xdr:row>
      <xdr:rowOff>41988</xdr:rowOff>
    </xdr:from>
    <xdr:to>
      <xdr:col>4</xdr:col>
      <xdr:colOff>615819</xdr:colOff>
      <xdr:row>8</xdr:row>
      <xdr:rowOff>146957</xdr:rowOff>
    </xdr:to>
    <mc:AlternateContent xmlns:mc="http://schemas.openxmlformats.org/markup-compatibility/2006" xmlns:a14="http://schemas.microsoft.com/office/drawing/2010/main">
      <mc:Choice Requires="a14">
        <xdr:graphicFrame macro="">
          <xdr:nvGraphicFramePr>
            <xdr:cNvPr id="40" name="Gender">
              <a:extLst>
                <a:ext uri="{FF2B5EF4-FFF2-40B4-BE49-F238E27FC236}">
                  <a16:creationId xmlns:a16="http://schemas.microsoft.com/office/drawing/2014/main" id="{013267B1-6697-D196-B24A-505E485DF3EA}"/>
                </a:ext>
              </a:extLst>
            </xdr:cNvPr>
            <xdr:cNvGraphicFramePr/>
          </xdr:nvGraphicFramePr>
          <xdr:xfrm>
            <a:off x="0" y="0"/>
            <a:ext cx="0" cy="0"/>
          </xdr:xfrm>
          <a:graphic>
            <a:graphicData uri="http://schemas.microsoft.com/office/drawing/2010/slicer">
              <sle:slicer xmlns:sle="http://schemas.microsoft.com/office/drawing/2010/slicer" name="Gender"/>
            </a:graphicData>
          </a:graphic>
        </xdr:graphicFrame>
      </mc:Choice>
      <mc:Fallback xmlns="">
        <xdr:sp macro="" textlink="">
          <xdr:nvSpPr>
            <xdr:cNvPr id="0" name=""/>
            <xdr:cNvSpPr>
              <a:spLocks noTextEdit="1"/>
            </xdr:cNvSpPr>
          </xdr:nvSpPr>
          <xdr:spPr>
            <a:xfrm>
              <a:off x="1209453" y="1161421"/>
              <a:ext cx="1375895" cy="668894"/>
            </a:xfrm>
            <a:prstGeom prst="rect">
              <a:avLst/>
            </a:prstGeom>
            <a:solidFill>
              <a:prstClr val="white"/>
            </a:solidFill>
            <a:ln w="1">
              <a:solidFill>
                <a:prstClr val="green"/>
              </a:solidFill>
            </a:ln>
          </xdr:spPr>
          <xdr:txBody>
            <a:bodyPr vertOverflow="clip" horzOverflow="clip"/>
            <a:lstStyle/>
            <a:p>
              <a:r>
                <a:rPr lang="en-AU"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fLocksWithSheet="0"/>
  </xdr:twoCellAnchor>
  <xdr:twoCellAnchor editAs="oneCell">
    <xdr:from>
      <xdr:col>1</xdr:col>
      <xdr:colOff>549235</xdr:colOff>
      <xdr:row>13</xdr:row>
      <xdr:rowOff>40376</xdr:rowOff>
    </xdr:from>
    <xdr:to>
      <xdr:col>4</xdr:col>
      <xdr:colOff>616641</xdr:colOff>
      <xdr:row>25</xdr:row>
      <xdr:rowOff>44005</xdr:rowOff>
    </xdr:to>
    <mc:AlternateContent xmlns:mc="http://schemas.openxmlformats.org/markup-compatibility/2006" xmlns:a14="http://schemas.microsoft.com/office/drawing/2010/main">
      <mc:Choice Requires="a14">
        <xdr:graphicFrame macro="">
          <xdr:nvGraphicFramePr>
            <xdr:cNvPr id="41" name="Region">
              <a:extLst>
                <a:ext uri="{FF2B5EF4-FFF2-40B4-BE49-F238E27FC236}">
                  <a16:creationId xmlns:a16="http://schemas.microsoft.com/office/drawing/2014/main" id="{33F774B8-D2E4-4002-E688-D0220BBBCB7C}"/>
                </a:ext>
              </a:extLst>
            </xdr:cNvPr>
            <xdr:cNvGraphicFramePr/>
          </xdr:nvGraphicFramePr>
          <xdr:xfrm>
            <a:off x="0" y="0"/>
            <a:ext cx="0" cy="0"/>
          </xdr:xfrm>
          <a:graphic>
            <a:graphicData uri="http://schemas.microsoft.com/office/drawing/2010/slicer">
              <sle:slicer xmlns:sle="http://schemas.microsoft.com/office/drawing/2010/slicer" name="Region"/>
            </a:graphicData>
          </a:graphic>
        </xdr:graphicFrame>
      </mc:Choice>
      <mc:Fallback xmlns="">
        <xdr:sp macro="" textlink="">
          <xdr:nvSpPr>
            <xdr:cNvPr id="0" name=""/>
            <xdr:cNvSpPr>
              <a:spLocks noTextEdit="1"/>
            </xdr:cNvSpPr>
          </xdr:nvSpPr>
          <xdr:spPr>
            <a:xfrm>
              <a:off x="1205744" y="2649581"/>
              <a:ext cx="1380426" cy="2225661"/>
            </a:xfrm>
            <a:prstGeom prst="rect">
              <a:avLst/>
            </a:prstGeom>
            <a:solidFill>
              <a:prstClr val="white"/>
            </a:solidFill>
            <a:ln w="1">
              <a:solidFill>
                <a:prstClr val="green"/>
              </a:solidFill>
            </a:ln>
          </xdr:spPr>
          <xdr:txBody>
            <a:bodyPr vertOverflow="clip" horzOverflow="clip"/>
            <a:lstStyle/>
            <a:p>
              <a:r>
                <a:rPr lang="en-AU"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fLocksWithSheet="0"/>
  </xdr:twoCellAnchor>
  <xdr:twoCellAnchor>
    <xdr:from>
      <xdr:col>17</xdr:col>
      <xdr:colOff>414376</xdr:colOff>
      <xdr:row>5</xdr:row>
      <xdr:rowOff>37853</xdr:rowOff>
    </xdr:from>
    <xdr:to>
      <xdr:col>23</xdr:col>
      <xdr:colOff>653141</xdr:colOff>
      <xdr:row>19</xdr:row>
      <xdr:rowOff>44532</xdr:rowOff>
    </xdr:to>
    <xdr:graphicFrame macro="">
      <xdr:nvGraphicFramePr>
        <xdr:cNvPr id="4" name="Chart 3">
          <a:extLst>
            <a:ext uri="{FF2B5EF4-FFF2-40B4-BE49-F238E27FC236}">
              <a16:creationId xmlns:a16="http://schemas.microsoft.com/office/drawing/2014/main" id="{79E40258-30F8-F7DB-45D0-39AE2F8BC3F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1"/>
        </a:graphicData>
      </a:graphic>
    </xdr:graphicFrame>
    <xdr:clientData/>
  </xdr:twoCellAnchor>
</xdr:wsDr>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saveData="0" refreshedBy="Nazareno Cufre" refreshedDate="46049.591961921295" backgroundQuery="1" createdVersion="8" refreshedVersion="8" minRefreshableVersion="3" recordCount="0" supportSubquery="1" supportAdvancedDrill="1" xr:uid="{71DFAF38-DA3C-4266-98B7-4B8383455A93}">
  <cacheSource type="external" connectionId="6"/>
  <cacheFields count="6">
    <cacheField name="[HR Data].[Date (Month)].[Date (Month)]" caption="Date (Month)" numFmtId="0" hierarchy="19" level="1">
      <sharedItems count="12">
        <s v="ene"/>
        <s v="feb"/>
        <s v="mar"/>
        <s v="abr"/>
        <s v="may"/>
        <s v="jun"/>
        <s v="jul"/>
        <s v="ago"/>
        <s v="sept"/>
        <s v="oct"/>
        <s v="nov"/>
        <s v="dic"/>
      </sharedItems>
    </cacheField>
    <cacheField name="[HR Data].[Date (Quarter)].[Date (Quarter)]" caption="Date (Quarter)" numFmtId="0" hierarchy="18" level="1">
      <sharedItems count="4">
        <s v="Qtr1"/>
        <s v="Qtr2"/>
        <s v="Qtr3"/>
        <s v="Qtr4"/>
      </sharedItems>
    </cacheField>
    <cacheField name="[HR Data].[Date (Year)].[Date (Year)]" caption="Date (Year)" numFmtId="0" hierarchy="17" level="1">
      <sharedItems count="4">
        <s v="2015"/>
        <s v="2016"/>
        <s v="2017"/>
        <s v="2018"/>
      </sharedItems>
    </cacheField>
    <cacheField name="[Measures].[ActiveEmployees]" caption="ActiveEmployees" numFmtId="0" hierarchy="27" level="32767"/>
    <cacheField name="[Measures].[New Hires]" caption="New Hires" numFmtId="0" hierarchy="28" level="32767"/>
    <cacheField name="[HR Data].[EthnicGroup].[EthnicGroup]" caption="EthnicGroup" numFmtId="0" hierarchy="5" level="1">
      <sharedItems containsSemiMixedTypes="0" containsNonDate="0" containsString="0"/>
    </cacheField>
  </cacheFields>
  <cacheHierarchies count="34">
    <cacheHierarchy uniqueName="[HR Data].[Source.Name]" caption="Source.Name" attribute="1" defaultMemberUniqueName="[HR Data].[Source.Name].[All]" allUniqueName="[HR Data].[Source.Name].[All]" dimensionUniqueName="[HR Data]" displayFolder="" count="2" memberValueDatatype="130" unbalanced="0"/>
    <cacheHierarchy uniqueName="[HR Data].[Date]" caption="Date" attribute="1" time="1" defaultMemberUniqueName="[HR Data].[Date].[All]" allUniqueName="[HR Data].[Date].[All]" dimensionUniqueName="[HR Data]" displayFolder="" count="2" memberValueDatatype="7" unbalanced="0"/>
    <cacheHierarchy uniqueName="[HR Data].[EmpID]" caption="EmpID" attribute="1" defaultMemberUniqueName="[HR Data].[EmpID].[All]" allUniqueName="[HR Data].[EmpID].[All]" dimensionUniqueName="[HR Data]" displayFolder="" count="2" memberValueDatatype="20" unbalanced="0"/>
    <cacheHierarchy uniqueName="[HR Data].[Gender]" caption="Gender" attribute="1" defaultMemberUniqueName="[HR Data].[Gender].[All]" allUniqueName="[HR Data].[Gender].[All]" dimensionUniqueName="[HR Data]" displayFolder="" count="2" memberValueDatatype="130" unbalanced="0"/>
    <cacheHierarchy uniqueName="[HR Data].[Age]" caption="Age" attribute="1" defaultMemberUniqueName="[HR Data].[Age].[All]" allUniqueName="[HR Data].[Age].[All]" dimensionUniqueName="[HR Data]" displayFolder="" count="2" memberValueDatatype="20" unbalanced="0"/>
    <cacheHierarchy uniqueName="[HR Data].[EthnicGroup]" caption="EthnicGroup" attribute="1" defaultMemberUniqueName="[HR Data].[EthnicGroup].[All]" allUniqueName="[HR Data].[EthnicGroup].[All]" dimensionUniqueName="[HR Data]" displayFolder="" count="2" memberValueDatatype="130" unbalanced="0">
      <fieldsUsage count="2">
        <fieldUsage x="-1"/>
        <fieldUsage x="5"/>
      </fieldsUsage>
    </cacheHierarchy>
    <cacheHierarchy uniqueName="[HR Data].[FP]" caption="FP" attribute="1" defaultMemberUniqueName="[HR Data].[FP].[All]" allUniqueName="[HR Data].[FP].[All]" dimensionUniqueName="[HR Data]" displayFolder="" count="2" memberValueDatatype="130" unbalanced="0"/>
    <cacheHierarchy uniqueName="[HR Data].[TermDate]" caption="TermDate" attribute="1" time="1" defaultMemberUniqueName="[HR Data].[TermDate].[All]" allUniqueName="[HR Data].[TermDate].[All]" dimensionUniqueName="[HR Data]" displayFolder="" count="2" memberValueDatatype="7" unbalanced="0"/>
    <cacheHierarchy uniqueName="[HR Data].[isNewHire]" caption="isNewHire" attribute="1" defaultMemberUniqueName="[HR Data].[isNewHire].[All]" allUniqueName="[HR Data].[isNewHire].[All]" dimensionUniqueName="[HR Data]" displayFolder="" count="2" memberValueDatatype="130" unbalanced="0"/>
    <cacheHierarchy uniqueName="[HR Data].[BU Region]" caption="BU Region" attribute="1" defaultMemberUniqueName="[HR Data].[BU Region].[All]" allUniqueName="[HR Data].[BU Region].[All]" dimensionUniqueName="[HR Data]" displayFolder="" count="2" memberValueDatatype="130" unbalanced="0"/>
    <cacheHierarchy uniqueName="[HR Data].[HireDate]" caption="HireDate" attribute="1" time="1" defaultMemberUniqueName="[HR Data].[HireDate].[All]" allUniqueName="[HR Data].[HireDate].[All]" dimensionUniqueName="[HR Data]" displayFolder="" count="2" memberValueDatatype="7" unbalanced="0"/>
    <cacheHierarchy uniqueName="[HR Data].[PayType]" caption="PayType" attribute="1" defaultMemberUniqueName="[HR Data].[PayType].[All]" allUniqueName="[HR Data].[PayType].[All]" dimensionUniqueName="[HR Data]" displayFolder="" count="2" memberValueDatatype="130" unbalanced="0"/>
    <cacheHierarchy uniqueName="[HR Data].[TermReason]" caption="TermReason" attribute="1" defaultMemberUniqueName="[HR Data].[TermReason].[All]" allUniqueName="[HR Data].[TermReason].[All]" dimensionUniqueName="[HR Data]" displayFolder="" count="2" memberValueDatatype="130" unbalanced="0"/>
    <cacheHierarchy uniqueName="[HR Data].[AgeGroup]" caption="AgeGroup" attribute="1" defaultMemberUniqueName="[HR Data].[AgeGroup].[All]" allUniqueName="[HR Data].[AgeGroup].[All]" dimensionUniqueName="[HR Data]" displayFolder="" count="2" memberValueDatatype="130" unbalanced="0"/>
    <cacheHierarchy uniqueName="[HR Data].[TenureDays]" caption="TenureDays" attribute="1" defaultMemberUniqueName="[HR Data].[TenureDays].[All]" allUniqueName="[HR Data].[TenureDays].[All]" dimensionUniqueName="[HR Data]" displayFolder="" count="2" memberValueDatatype="20" unbalanced="0"/>
    <cacheHierarchy uniqueName="[HR Data].[TenureMonths]" caption="TenureMonths" attribute="1" defaultMemberUniqueName="[HR Data].[TenureMonths].[All]" allUniqueName="[HR Data].[TenureMonths].[All]" dimensionUniqueName="[HR Data]" displayFolder="" count="2" memberValueDatatype="5" unbalanced="0"/>
    <cacheHierarchy uniqueName="[HR Data].[BadHires]" caption="BadHires" attribute="1" defaultMemberUniqueName="[HR Data].[BadHires].[All]" allUniqueName="[HR Data].[BadHires].[All]" dimensionUniqueName="[HR Data]" displayFolder="" count="2" memberValueDatatype="20" unbalanced="0"/>
    <cacheHierarchy uniqueName="[HR Data].[Date (Year)]" caption="Date (Year)" attribute="1" defaultMemberUniqueName="[HR Data].[Date (Year)].[All]" allUniqueName="[HR Data].[Date (Year)].[All]" dimensionUniqueName="[HR Data]" displayFolder="" count="2" memberValueDatatype="130" unbalanced="0">
      <fieldsUsage count="2">
        <fieldUsage x="-1"/>
        <fieldUsage x="2"/>
      </fieldsUsage>
    </cacheHierarchy>
    <cacheHierarchy uniqueName="[HR Data].[Date (Quarter)]" caption="Date (Quarter)" attribute="1" defaultMemberUniqueName="[HR Data].[Date (Quarter)].[All]" allUniqueName="[HR Data].[Date (Quarter)].[All]" dimensionUniqueName="[HR Data]" displayFolder="" count="2" memberValueDatatype="130" unbalanced="0">
      <fieldsUsage count="2">
        <fieldUsage x="-1"/>
        <fieldUsage x="1"/>
      </fieldsUsage>
    </cacheHierarchy>
    <cacheHierarchy uniqueName="[HR Data].[Date (Month)]" caption="Date (Month)" attribute="1" defaultMemberUniqueName="[HR Data].[Date (Month)].[All]" allUniqueName="[HR Data].[Date (Month)].[All]" dimensionUniqueName="[HR Data]" displayFolder="" count="2" memberValueDatatype="130" unbalanced="0">
      <fieldsUsage count="2">
        <fieldUsage x="-1"/>
        <fieldUsage x="0"/>
      </fieldsUsage>
    </cacheHierarchy>
    <cacheHierarchy uniqueName="[HR Data].[Date (Month Index)]" caption="Date (Month Index)" attribute="1" defaultMemberUniqueName="[HR Data].[Date (Month Index)].[All]" allUniqueName="[HR Data].[Date (Month Index)].[All]" dimensionUniqueName="[HR Data]" displayFolder="" count="2" memberValueDatatype="20" unbalanced="0" hidden="1"/>
    <cacheHierarchy uniqueName="[Measures].[Sum of EmpID]" caption="Sum of EmpID" measure="1" displayFolder="" measureGroup="HR Data" count="0">
      <extLst>
        <ext xmlns:x15="http://schemas.microsoft.com/office/spreadsheetml/2010/11/main" uri="{B97F6D7D-B522-45F9-BDA1-12C45D357490}">
          <x15:cacheHierarchy aggregatedColumn="2"/>
        </ext>
      </extLst>
    </cacheHierarchy>
    <cacheHierarchy uniqueName="[Measures].[Sum of TenureMonths]" caption="Sum of TenureMonths" measure="1" displayFolder="" measureGroup="HR Data" count="0">
      <extLst>
        <ext xmlns:x15="http://schemas.microsoft.com/office/spreadsheetml/2010/11/main" uri="{B97F6D7D-B522-45F9-BDA1-12C45D357490}">
          <x15:cacheHierarchy aggregatedColumn="15"/>
        </ext>
      </extLst>
    </cacheHierarchy>
    <cacheHierarchy uniqueName="[Measures].[Average of TenureMonths]" caption="Average of TenureMonths" measure="1" displayFolder="" measureGroup="HR Data" count="0">
      <extLst>
        <ext xmlns:x15="http://schemas.microsoft.com/office/spreadsheetml/2010/11/main" uri="{B97F6D7D-B522-45F9-BDA1-12C45D357490}">
          <x15:cacheHierarchy aggregatedColumn="15"/>
        </ext>
      </extLst>
    </cacheHierarchy>
    <cacheHierarchy uniqueName="[Measures].[Sum of BadHires]" caption="Sum of BadHires" measure="1" displayFolder="" measureGroup="HR Data" count="0">
      <extLst>
        <ext xmlns:x15="http://schemas.microsoft.com/office/spreadsheetml/2010/11/main" uri="{B97F6D7D-B522-45F9-BDA1-12C45D357490}">
          <x15:cacheHierarchy aggregatedColumn="16"/>
        </ext>
      </extLst>
    </cacheHierarchy>
    <cacheHierarchy uniqueName="[Measures].[Count of TermReason]" caption="Count of TermReason" measure="1" displayFolder="" measureGroup="HR Data" count="0">
      <extLst>
        <ext xmlns:x15="http://schemas.microsoft.com/office/spreadsheetml/2010/11/main" uri="{B97F6D7D-B522-45F9-BDA1-12C45D357490}">
          <x15:cacheHierarchy aggregatedColumn="12"/>
        </ext>
      </extLst>
    </cacheHierarchy>
    <cacheHierarchy uniqueName="[Measures].[EmpCount]" caption="EmpCount" measure="1" displayFolder="" measureGroup="HR Data" count="0"/>
    <cacheHierarchy uniqueName="[Measures].[ActiveEmployees]" caption="ActiveEmployees" measure="1" displayFolder="" measureGroup="HR Data" count="0" oneField="1">
      <fieldsUsage count="1">
        <fieldUsage x="3"/>
      </fieldsUsage>
    </cacheHierarchy>
    <cacheHierarchy uniqueName="[Measures].[New Hires]" caption="New Hires" measure="1" displayFolder="" measureGroup="HR Data" count="0" oneField="1">
      <fieldsUsage count="1">
        <fieldUsage x="4"/>
      </fieldsUsage>
    </cacheHierarchy>
    <cacheHierarchy uniqueName="[Measures].[Avg TenureMonths]" caption="Avg TenureMonths" measure="1" displayFolder="" measureGroup="HR Data" count="0"/>
    <cacheHierarchy uniqueName="[Measures].[Separation]" caption="Separation" measure="1" displayFolder="" measureGroup="HR Data" count="0"/>
    <cacheHierarchy uniqueName="[Measures].[Turnover %]" caption="Turnover %" measure="1" displayFolder="" measureGroup="HR Data" count="0"/>
    <cacheHierarchy uniqueName="[Measures].[__XL_Count HR Data]" caption="__XL_Count HR Data" measure="1" displayFolder="" measureGroup="HR Data" count="0" hidden="1"/>
    <cacheHierarchy uniqueName="[Measures].[__No measures defined]" caption="__No measures defined" measure="1" displayFolder="" count="0" hidden="1"/>
  </cacheHierarchies>
  <kpis count="0"/>
  <dimensions count="2">
    <dimension name="HR Data" uniqueName="[HR Data]" caption="HR Data"/>
    <dimension measure="1" name="Measures" uniqueName="[Measures]" caption="Measures"/>
  </dimensions>
  <measureGroups count="1">
    <measureGroup name="HR Data" caption="HR Data"/>
  </measureGroups>
  <maps count="1">
    <map measureGroup="0" dimension="0"/>
  </maps>
  <extLst>
    <ext xmlns:x14="http://schemas.microsoft.com/office/spreadsheetml/2009/9/main" uri="{725AE2AE-9491-48be-B2B4-4EB974FC3084}">
      <x14:pivotCacheDefinition supportSubqueryNonVisual="1" supportSubqueryCalcMem="1" supportAddCalcMems="1"/>
    </ext>
  </extLst>
</pivotCacheDefinition>
</file>

<file path=xl/pivotCache/pivotCacheDefinition2.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saveData="0" refreshedBy="Nazareno Cufre" refreshedDate="46049.739251157407" backgroundQuery="1" createdVersion="8" refreshedVersion="8" minRefreshableVersion="3" recordCount="0" supportSubquery="1" supportAdvancedDrill="1" xr:uid="{992380CE-8383-4EDB-A012-772B32C45903}">
  <cacheSource type="external" connectionId="6"/>
  <cacheFields count="5">
    <cacheField name="[HR Data].[EthnicGroup].[EthnicGroup]" caption="EthnicGroup" numFmtId="0" hierarchy="5" level="1">
      <sharedItems count="7">
        <s v="Group A"/>
        <s v="Group B"/>
        <s v="Group C"/>
        <s v="Group D"/>
        <s v="Group E"/>
        <s v="Group F"/>
        <s v="Group G"/>
      </sharedItems>
    </cacheField>
    <cacheField name="[HR Data].[Gender].[Gender]" caption="Gender" numFmtId="0" hierarchy="3" level="1">
      <sharedItems count="2">
        <s v="F"/>
        <s v="M"/>
      </sharedItems>
    </cacheField>
    <cacheField name="[Measures].[ActiveEmployees]" caption="ActiveEmployees" numFmtId="0" hierarchy="27" level="32767"/>
    <cacheField name="[HR Data].[FP].[FP]" caption="FP" numFmtId="0" hierarchy="6" level="1">
      <sharedItems count="2">
        <s v="FT"/>
        <s v="PT"/>
      </sharedItems>
    </cacheField>
    <cacheField name="[HR Data].[Date (Year)].[Date (Year)]" caption="Date (Year)" numFmtId="0" hierarchy="17" level="1">
      <sharedItems containsSemiMixedTypes="0" containsNonDate="0" containsString="0"/>
    </cacheField>
  </cacheFields>
  <cacheHierarchies count="34">
    <cacheHierarchy uniqueName="[HR Data].[Source.Name]" caption="Source.Name" attribute="1" defaultMemberUniqueName="[HR Data].[Source.Name].[All]" allUniqueName="[HR Data].[Source.Name].[All]" dimensionUniqueName="[HR Data]" displayFolder="" count="0" memberValueDatatype="130" unbalanced="0"/>
    <cacheHierarchy uniqueName="[HR Data].[Date]" caption="Date" attribute="1" time="1" defaultMemberUniqueName="[HR Data].[Date].[All]" allUniqueName="[HR Data].[Date].[All]" dimensionUniqueName="[HR Data]" displayFolder="" count="0" memberValueDatatype="7" unbalanced="0"/>
    <cacheHierarchy uniqueName="[HR Data].[EmpID]" caption="EmpID" attribute="1" defaultMemberUniqueName="[HR Data].[EmpID].[All]" allUniqueName="[HR Data].[EmpID].[All]" dimensionUniqueName="[HR Data]" displayFolder="" count="0" memberValueDatatype="20" unbalanced="0"/>
    <cacheHierarchy uniqueName="[HR Data].[Gender]" caption="Gender" attribute="1" defaultMemberUniqueName="[HR Data].[Gender].[All]" allUniqueName="[HR Data].[Gender].[All]" dimensionUniqueName="[HR Data]" displayFolder="" count="2" memberValueDatatype="130" unbalanced="0">
      <fieldsUsage count="2">
        <fieldUsage x="-1"/>
        <fieldUsage x="1"/>
      </fieldsUsage>
    </cacheHierarchy>
    <cacheHierarchy uniqueName="[HR Data].[Age]" caption="Age" attribute="1" defaultMemberUniqueName="[HR Data].[Age].[All]" allUniqueName="[HR Data].[Age].[All]" dimensionUniqueName="[HR Data]" displayFolder="" count="0" memberValueDatatype="20" unbalanced="0"/>
    <cacheHierarchy uniqueName="[HR Data].[EthnicGroup]" caption="EthnicGroup" attribute="1" defaultMemberUniqueName="[HR Data].[EthnicGroup].[All]" allUniqueName="[HR Data].[EthnicGroup].[All]" dimensionUniqueName="[HR Data]" displayFolder="" count="2" memberValueDatatype="130" unbalanced="0">
      <fieldsUsage count="2">
        <fieldUsage x="-1"/>
        <fieldUsage x="0"/>
      </fieldsUsage>
    </cacheHierarchy>
    <cacheHierarchy uniqueName="[HR Data].[FP]" caption="FP" attribute="1" defaultMemberUniqueName="[HR Data].[FP].[All]" allUniqueName="[HR Data].[FP].[All]" dimensionUniqueName="[HR Data]" displayFolder="" count="2" memberValueDatatype="130" unbalanced="0">
      <fieldsUsage count="2">
        <fieldUsage x="-1"/>
        <fieldUsage x="3"/>
      </fieldsUsage>
    </cacheHierarchy>
    <cacheHierarchy uniqueName="[HR Data].[TermDate]" caption="TermDate" attribute="1" time="1" defaultMemberUniqueName="[HR Data].[TermDate].[All]" allUniqueName="[HR Data].[TermDate].[All]" dimensionUniqueName="[HR Data]" displayFolder="" count="0" memberValueDatatype="7" unbalanced="0"/>
    <cacheHierarchy uniqueName="[HR Data].[isNewHire]" caption="isNewHire" attribute="1" defaultMemberUniqueName="[HR Data].[isNewHire].[All]" allUniqueName="[HR Data].[isNewHire].[All]" dimensionUniqueName="[HR Data]" displayFolder="" count="0" memberValueDatatype="130" unbalanced="0"/>
    <cacheHierarchy uniqueName="[HR Data].[BU Region]" caption="BU Region" attribute="1" defaultMemberUniqueName="[HR Data].[BU Region].[All]" allUniqueName="[HR Data].[BU Region].[All]" dimensionUniqueName="[HR Data]" displayFolder="" count="2" memberValueDatatype="130" unbalanced="0"/>
    <cacheHierarchy uniqueName="[HR Data].[HireDate]" caption="HireDate" attribute="1" time="1" defaultMemberUniqueName="[HR Data].[HireDate].[All]" allUniqueName="[HR Data].[HireDate].[All]" dimensionUniqueName="[HR Data]" displayFolder="" count="0" memberValueDatatype="7" unbalanced="0"/>
    <cacheHierarchy uniqueName="[HR Data].[PayType]" caption="PayType" attribute="1" defaultMemberUniqueName="[HR Data].[PayType].[All]" allUniqueName="[HR Data].[PayType].[All]" dimensionUniqueName="[HR Data]" displayFolder="" count="0" memberValueDatatype="130" unbalanced="0"/>
    <cacheHierarchy uniqueName="[HR Data].[TermReason]" caption="TermReason" attribute="1" defaultMemberUniqueName="[HR Data].[TermReason].[All]" allUniqueName="[HR Data].[TermReason].[All]" dimensionUniqueName="[HR Data]" displayFolder="" count="0" memberValueDatatype="130" unbalanced="0"/>
    <cacheHierarchy uniqueName="[HR Data].[AgeGroup]" caption="AgeGroup" attribute="1" defaultMemberUniqueName="[HR Data].[AgeGroup].[All]" allUniqueName="[HR Data].[AgeGroup].[All]" dimensionUniqueName="[HR Data]" displayFolder="" count="0" memberValueDatatype="130" unbalanced="0"/>
    <cacheHierarchy uniqueName="[HR Data].[TenureDays]" caption="TenureDays" attribute="1" defaultMemberUniqueName="[HR Data].[TenureDays].[All]" allUniqueName="[HR Data].[TenureDays].[All]" dimensionUniqueName="[HR Data]" displayFolder="" count="0" memberValueDatatype="20" unbalanced="0"/>
    <cacheHierarchy uniqueName="[HR Data].[TenureMonths]" caption="TenureMonths" attribute="1" defaultMemberUniqueName="[HR Data].[TenureMonths].[All]" allUniqueName="[HR Data].[TenureMonths].[All]" dimensionUniqueName="[HR Data]" displayFolder="" count="0" memberValueDatatype="5" unbalanced="0"/>
    <cacheHierarchy uniqueName="[HR Data].[BadHires]" caption="BadHires" attribute="1" defaultMemberUniqueName="[HR Data].[BadHires].[All]" allUniqueName="[HR Data].[BadHires].[All]" dimensionUniqueName="[HR Data]" displayFolder="" count="0" memberValueDatatype="20" unbalanced="0"/>
    <cacheHierarchy uniqueName="[HR Data].[Date (Year)]" caption="Date (Year)" attribute="1" defaultMemberUniqueName="[HR Data].[Date (Year)].[All]" allUniqueName="[HR Data].[Date (Year)].[All]" dimensionUniqueName="[HR Data]" displayFolder="" count="2" memberValueDatatype="130" unbalanced="0">
      <fieldsUsage count="2">
        <fieldUsage x="-1"/>
        <fieldUsage x="4"/>
      </fieldsUsage>
    </cacheHierarchy>
    <cacheHierarchy uniqueName="[HR Data].[Date (Quarter)]" caption="Date (Quarter)" attribute="1" defaultMemberUniqueName="[HR Data].[Date (Quarter)].[All]" allUniqueName="[HR Data].[Date (Quarter)].[All]" dimensionUniqueName="[HR Data]" displayFolder="" count="0" memberValueDatatype="130" unbalanced="0"/>
    <cacheHierarchy uniqueName="[HR Data].[Date (Month)]" caption="Date (Month)" attribute="1" defaultMemberUniqueName="[HR Data].[Date (Month)].[All]" allUniqueName="[HR Data].[Date (Month)].[All]" dimensionUniqueName="[HR Data]" displayFolder="" count="0" memberValueDatatype="130" unbalanced="0"/>
    <cacheHierarchy uniqueName="[HR Data].[Date (Month Index)]" caption="Date (Month Index)" attribute="1" defaultMemberUniqueName="[HR Data].[Date (Month Index)].[All]" allUniqueName="[HR Data].[Date (Month Index)].[All]" dimensionUniqueName="[HR Data]" displayFolder="" count="0" memberValueDatatype="20" unbalanced="0" hidden="1"/>
    <cacheHierarchy uniqueName="[Measures].[Sum of EmpID]" caption="Sum of EmpID" measure="1" displayFolder="" measureGroup="HR Data" count="0">
      <extLst>
        <ext xmlns:x15="http://schemas.microsoft.com/office/spreadsheetml/2010/11/main" uri="{B97F6D7D-B522-45F9-BDA1-12C45D357490}">
          <x15:cacheHierarchy aggregatedColumn="2"/>
        </ext>
      </extLst>
    </cacheHierarchy>
    <cacheHierarchy uniqueName="[Measures].[Sum of TenureMonths]" caption="Sum of TenureMonths" measure="1" displayFolder="" measureGroup="HR Data" count="0">
      <extLst>
        <ext xmlns:x15="http://schemas.microsoft.com/office/spreadsheetml/2010/11/main" uri="{B97F6D7D-B522-45F9-BDA1-12C45D357490}">
          <x15:cacheHierarchy aggregatedColumn="15"/>
        </ext>
      </extLst>
    </cacheHierarchy>
    <cacheHierarchy uniqueName="[Measures].[Average of TenureMonths]" caption="Average of TenureMonths" measure="1" displayFolder="" measureGroup="HR Data" count="0">
      <extLst>
        <ext xmlns:x15="http://schemas.microsoft.com/office/spreadsheetml/2010/11/main" uri="{B97F6D7D-B522-45F9-BDA1-12C45D357490}">
          <x15:cacheHierarchy aggregatedColumn="15"/>
        </ext>
      </extLst>
    </cacheHierarchy>
    <cacheHierarchy uniqueName="[Measures].[Sum of BadHires]" caption="Sum of BadHires" measure="1" displayFolder="" measureGroup="HR Data" count="0">
      <extLst>
        <ext xmlns:x15="http://schemas.microsoft.com/office/spreadsheetml/2010/11/main" uri="{B97F6D7D-B522-45F9-BDA1-12C45D357490}">
          <x15:cacheHierarchy aggregatedColumn="16"/>
        </ext>
      </extLst>
    </cacheHierarchy>
    <cacheHierarchy uniqueName="[Measures].[Count of TermReason]" caption="Count of TermReason" measure="1" displayFolder="" measureGroup="HR Data" count="0">
      <extLst>
        <ext xmlns:x15="http://schemas.microsoft.com/office/spreadsheetml/2010/11/main" uri="{B97F6D7D-B522-45F9-BDA1-12C45D357490}">
          <x15:cacheHierarchy aggregatedColumn="12"/>
        </ext>
      </extLst>
    </cacheHierarchy>
    <cacheHierarchy uniqueName="[Measures].[EmpCount]" caption="EmpCount" measure="1" displayFolder="" measureGroup="HR Data" count="0"/>
    <cacheHierarchy uniqueName="[Measures].[ActiveEmployees]" caption="ActiveEmployees" measure="1" displayFolder="" measureGroup="HR Data" count="0" oneField="1">
      <fieldsUsage count="1">
        <fieldUsage x="2"/>
      </fieldsUsage>
    </cacheHierarchy>
    <cacheHierarchy uniqueName="[Measures].[New Hires]" caption="New Hires" measure="1" displayFolder="" measureGroup="HR Data" count="0"/>
    <cacheHierarchy uniqueName="[Measures].[Avg TenureMonths]" caption="Avg TenureMonths" measure="1" displayFolder="" measureGroup="HR Data" count="0"/>
    <cacheHierarchy uniqueName="[Measures].[Separation]" caption="Separation" measure="1" displayFolder="" measureGroup="HR Data" count="0"/>
    <cacheHierarchy uniqueName="[Measures].[Turnover %]" caption="Turnover %" measure="1" displayFolder="" measureGroup="HR Data" count="0"/>
    <cacheHierarchy uniqueName="[Measures].[__XL_Count HR Data]" caption="__XL_Count HR Data" measure="1" displayFolder="" measureGroup="HR Data" count="0" hidden="1"/>
    <cacheHierarchy uniqueName="[Measures].[__No measures defined]" caption="__No measures defined" measure="1" displayFolder="" count="0" hidden="1"/>
  </cacheHierarchies>
  <kpis count="0"/>
  <dimensions count="2">
    <dimension name="HR Data" uniqueName="[HR Data]" caption="HR Data"/>
    <dimension measure="1" name="Measures" uniqueName="[Measures]" caption="Measures"/>
  </dimensions>
  <measureGroups count="1">
    <measureGroup name="HR Data" caption="HR Data"/>
  </measureGroups>
  <maps count="1">
    <map measureGroup="0" dimension="0"/>
  </maps>
  <extLst>
    <ext xmlns:x14="http://schemas.microsoft.com/office/spreadsheetml/2009/9/main" uri="{725AE2AE-9491-48be-B2B4-4EB974FC3084}">
      <x14:pivotCacheDefinition supportSubqueryNonVisual="1" supportSubqueryCalcMem="1" supportAddCalcMems="1"/>
    </ext>
  </extLst>
</pivotCacheDefinition>
</file>

<file path=xl/pivotCache/pivotCacheDefinition3.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saveData="0" refreshedBy="Nazareno Cufre" refreshedDate="46049.73925150463" backgroundQuery="1" createdVersion="8" refreshedVersion="8" minRefreshableVersion="3" recordCount="0" supportSubquery="1" supportAdvancedDrill="1" xr:uid="{B769E6D2-89E7-4145-AD86-1DECD33D7F12}">
  <cacheSource type="external" connectionId="6"/>
  <cacheFields count="4">
    <cacheField name="[HR Data].[Gender].[Gender]" caption="Gender" numFmtId="0" hierarchy="3" level="1">
      <sharedItems count="2">
        <s v="F"/>
        <s v="M"/>
      </sharedItems>
    </cacheField>
    <cacheField name="[Measures].[ActiveEmployees]" caption="ActiveEmployees" numFmtId="0" hierarchy="27" level="32767"/>
    <cacheField name="[HR Data].[FP].[FP]" caption="FP" numFmtId="0" hierarchy="6" level="1">
      <sharedItems count="2">
        <s v="FT"/>
        <s v="PT"/>
      </sharedItems>
    </cacheField>
    <cacheField name="[HR Data].[Date (Year)].[Date (Year)]" caption="Date (Year)" numFmtId="0" hierarchy="17" level="1">
      <sharedItems containsSemiMixedTypes="0" containsNonDate="0" containsString="0"/>
    </cacheField>
  </cacheFields>
  <cacheHierarchies count="34">
    <cacheHierarchy uniqueName="[HR Data].[Source.Name]" caption="Source.Name" attribute="1" defaultMemberUniqueName="[HR Data].[Source.Name].[All]" allUniqueName="[HR Data].[Source.Name].[All]" dimensionUniqueName="[HR Data]" displayFolder="" count="0" memberValueDatatype="130" unbalanced="0"/>
    <cacheHierarchy uniqueName="[HR Data].[Date]" caption="Date" attribute="1" time="1" defaultMemberUniqueName="[HR Data].[Date].[All]" allUniqueName="[HR Data].[Date].[All]" dimensionUniqueName="[HR Data]" displayFolder="" count="0" memberValueDatatype="7" unbalanced="0"/>
    <cacheHierarchy uniqueName="[HR Data].[EmpID]" caption="EmpID" attribute="1" defaultMemberUniqueName="[HR Data].[EmpID].[All]" allUniqueName="[HR Data].[EmpID].[All]" dimensionUniqueName="[HR Data]" displayFolder="" count="0" memberValueDatatype="20" unbalanced="0"/>
    <cacheHierarchy uniqueName="[HR Data].[Gender]" caption="Gender" attribute="1" defaultMemberUniqueName="[HR Data].[Gender].[All]" allUniqueName="[HR Data].[Gender].[All]" dimensionUniqueName="[HR Data]" displayFolder="" count="2" memberValueDatatype="130" unbalanced="0">
      <fieldsUsage count="2">
        <fieldUsage x="-1"/>
        <fieldUsage x="0"/>
      </fieldsUsage>
    </cacheHierarchy>
    <cacheHierarchy uniqueName="[HR Data].[Age]" caption="Age" attribute="1" defaultMemberUniqueName="[HR Data].[Age].[All]" allUniqueName="[HR Data].[Age].[All]" dimensionUniqueName="[HR Data]" displayFolder="" count="0" memberValueDatatype="20" unbalanced="0"/>
    <cacheHierarchy uniqueName="[HR Data].[EthnicGroup]" caption="EthnicGroup" attribute="1" defaultMemberUniqueName="[HR Data].[EthnicGroup].[All]" allUniqueName="[HR Data].[EthnicGroup].[All]" dimensionUniqueName="[HR Data]" displayFolder="" count="2" memberValueDatatype="130" unbalanced="0"/>
    <cacheHierarchy uniqueName="[HR Data].[FP]" caption="FP" attribute="1" defaultMemberUniqueName="[HR Data].[FP].[All]" allUniqueName="[HR Data].[FP].[All]" dimensionUniqueName="[HR Data]" displayFolder="" count="2" memberValueDatatype="130" unbalanced="0">
      <fieldsUsage count="2">
        <fieldUsage x="-1"/>
        <fieldUsage x="2"/>
      </fieldsUsage>
    </cacheHierarchy>
    <cacheHierarchy uniqueName="[HR Data].[TermDate]" caption="TermDate" attribute="1" time="1" defaultMemberUniqueName="[HR Data].[TermDate].[All]" allUniqueName="[HR Data].[TermDate].[All]" dimensionUniqueName="[HR Data]" displayFolder="" count="0" memberValueDatatype="7" unbalanced="0"/>
    <cacheHierarchy uniqueName="[HR Data].[isNewHire]" caption="isNewHire" attribute="1" defaultMemberUniqueName="[HR Data].[isNewHire].[All]" allUniqueName="[HR Data].[isNewHire].[All]" dimensionUniqueName="[HR Data]" displayFolder="" count="0" memberValueDatatype="130" unbalanced="0"/>
    <cacheHierarchy uniqueName="[HR Data].[BU Region]" caption="BU Region" attribute="1" defaultMemberUniqueName="[HR Data].[BU Region].[All]" allUniqueName="[HR Data].[BU Region].[All]" dimensionUniqueName="[HR Data]" displayFolder="" count="2" memberValueDatatype="130" unbalanced="0"/>
    <cacheHierarchy uniqueName="[HR Data].[HireDate]" caption="HireDate" attribute="1" time="1" defaultMemberUniqueName="[HR Data].[HireDate].[All]" allUniqueName="[HR Data].[HireDate].[All]" dimensionUniqueName="[HR Data]" displayFolder="" count="0" memberValueDatatype="7" unbalanced="0"/>
    <cacheHierarchy uniqueName="[HR Data].[PayType]" caption="PayType" attribute="1" defaultMemberUniqueName="[HR Data].[PayType].[All]" allUniqueName="[HR Data].[PayType].[All]" dimensionUniqueName="[HR Data]" displayFolder="" count="0" memberValueDatatype="130" unbalanced="0"/>
    <cacheHierarchy uniqueName="[HR Data].[TermReason]" caption="TermReason" attribute="1" defaultMemberUniqueName="[HR Data].[TermReason].[All]" allUniqueName="[HR Data].[TermReason].[All]" dimensionUniqueName="[HR Data]" displayFolder="" count="0" memberValueDatatype="130" unbalanced="0"/>
    <cacheHierarchy uniqueName="[HR Data].[AgeGroup]" caption="AgeGroup" attribute="1" defaultMemberUniqueName="[HR Data].[AgeGroup].[All]" allUniqueName="[HR Data].[AgeGroup].[All]" dimensionUniqueName="[HR Data]" displayFolder="" count="0" memberValueDatatype="130" unbalanced="0"/>
    <cacheHierarchy uniqueName="[HR Data].[TenureDays]" caption="TenureDays" attribute="1" defaultMemberUniqueName="[HR Data].[TenureDays].[All]" allUniqueName="[HR Data].[TenureDays].[All]" dimensionUniqueName="[HR Data]" displayFolder="" count="0" memberValueDatatype="20" unbalanced="0"/>
    <cacheHierarchy uniqueName="[HR Data].[TenureMonths]" caption="TenureMonths" attribute="1" defaultMemberUniqueName="[HR Data].[TenureMonths].[All]" allUniqueName="[HR Data].[TenureMonths].[All]" dimensionUniqueName="[HR Data]" displayFolder="" count="0" memberValueDatatype="5" unbalanced="0"/>
    <cacheHierarchy uniqueName="[HR Data].[BadHires]" caption="BadHires" attribute="1" defaultMemberUniqueName="[HR Data].[BadHires].[All]" allUniqueName="[HR Data].[BadHires].[All]" dimensionUniqueName="[HR Data]" displayFolder="" count="0" memberValueDatatype="20" unbalanced="0"/>
    <cacheHierarchy uniqueName="[HR Data].[Date (Year)]" caption="Date (Year)" attribute="1" defaultMemberUniqueName="[HR Data].[Date (Year)].[All]" allUniqueName="[HR Data].[Date (Year)].[All]" dimensionUniqueName="[HR Data]" displayFolder="" count="2" memberValueDatatype="130" unbalanced="0">
      <fieldsUsage count="2">
        <fieldUsage x="-1"/>
        <fieldUsage x="3"/>
      </fieldsUsage>
    </cacheHierarchy>
    <cacheHierarchy uniqueName="[HR Data].[Date (Quarter)]" caption="Date (Quarter)" attribute="1" defaultMemberUniqueName="[HR Data].[Date (Quarter)].[All]" allUniqueName="[HR Data].[Date (Quarter)].[All]" dimensionUniqueName="[HR Data]" displayFolder="" count="0" memberValueDatatype="130" unbalanced="0"/>
    <cacheHierarchy uniqueName="[HR Data].[Date (Month)]" caption="Date (Month)" attribute="1" defaultMemberUniqueName="[HR Data].[Date (Month)].[All]" allUniqueName="[HR Data].[Date (Month)].[All]" dimensionUniqueName="[HR Data]" displayFolder="" count="0" memberValueDatatype="130" unbalanced="0"/>
    <cacheHierarchy uniqueName="[HR Data].[Date (Month Index)]" caption="Date (Month Index)" attribute="1" defaultMemberUniqueName="[HR Data].[Date (Month Index)].[All]" allUniqueName="[HR Data].[Date (Month Index)].[All]" dimensionUniqueName="[HR Data]" displayFolder="" count="0" memberValueDatatype="20" unbalanced="0" hidden="1"/>
    <cacheHierarchy uniqueName="[Measures].[Sum of EmpID]" caption="Sum of EmpID" measure="1" displayFolder="" measureGroup="HR Data" count="0">
      <extLst>
        <ext xmlns:x15="http://schemas.microsoft.com/office/spreadsheetml/2010/11/main" uri="{B97F6D7D-B522-45F9-BDA1-12C45D357490}">
          <x15:cacheHierarchy aggregatedColumn="2"/>
        </ext>
      </extLst>
    </cacheHierarchy>
    <cacheHierarchy uniqueName="[Measures].[Sum of TenureMonths]" caption="Sum of TenureMonths" measure="1" displayFolder="" measureGroup="HR Data" count="0">
      <extLst>
        <ext xmlns:x15="http://schemas.microsoft.com/office/spreadsheetml/2010/11/main" uri="{B97F6D7D-B522-45F9-BDA1-12C45D357490}">
          <x15:cacheHierarchy aggregatedColumn="15"/>
        </ext>
      </extLst>
    </cacheHierarchy>
    <cacheHierarchy uniqueName="[Measures].[Average of TenureMonths]" caption="Average of TenureMonths" measure="1" displayFolder="" measureGroup="HR Data" count="0">
      <extLst>
        <ext xmlns:x15="http://schemas.microsoft.com/office/spreadsheetml/2010/11/main" uri="{B97F6D7D-B522-45F9-BDA1-12C45D357490}">
          <x15:cacheHierarchy aggregatedColumn="15"/>
        </ext>
      </extLst>
    </cacheHierarchy>
    <cacheHierarchy uniqueName="[Measures].[Sum of BadHires]" caption="Sum of BadHires" measure="1" displayFolder="" measureGroup="HR Data" count="0">
      <extLst>
        <ext xmlns:x15="http://schemas.microsoft.com/office/spreadsheetml/2010/11/main" uri="{B97F6D7D-B522-45F9-BDA1-12C45D357490}">
          <x15:cacheHierarchy aggregatedColumn="16"/>
        </ext>
      </extLst>
    </cacheHierarchy>
    <cacheHierarchy uniqueName="[Measures].[Count of TermReason]" caption="Count of TermReason" measure="1" displayFolder="" measureGroup="HR Data" count="0">
      <extLst>
        <ext xmlns:x15="http://schemas.microsoft.com/office/spreadsheetml/2010/11/main" uri="{B97F6D7D-B522-45F9-BDA1-12C45D357490}">
          <x15:cacheHierarchy aggregatedColumn="12"/>
        </ext>
      </extLst>
    </cacheHierarchy>
    <cacheHierarchy uniqueName="[Measures].[EmpCount]" caption="EmpCount" measure="1" displayFolder="" measureGroup="HR Data" count="0"/>
    <cacheHierarchy uniqueName="[Measures].[ActiveEmployees]" caption="ActiveEmployees" measure="1" displayFolder="" measureGroup="HR Data" count="0" oneField="1">
      <fieldsUsage count="1">
        <fieldUsage x="1"/>
      </fieldsUsage>
    </cacheHierarchy>
    <cacheHierarchy uniqueName="[Measures].[New Hires]" caption="New Hires" measure="1" displayFolder="" measureGroup="HR Data" count="0"/>
    <cacheHierarchy uniqueName="[Measures].[Avg TenureMonths]" caption="Avg TenureMonths" measure="1" displayFolder="" measureGroup="HR Data" count="0"/>
    <cacheHierarchy uniqueName="[Measures].[Separation]" caption="Separation" measure="1" displayFolder="" measureGroup="HR Data" count="0"/>
    <cacheHierarchy uniqueName="[Measures].[Turnover %]" caption="Turnover %" measure="1" displayFolder="" measureGroup="HR Data" count="0"/>
    <cacheHierarchy uniqueName="[Measures].[__XL_Count HR Data]" caption="__XL_Count HR Data" measure="1" displayFolder="" measureGroup="HR Data" count="0" hidden="1"/>
    <cacheHierarchy uniqueName="[Measures].[__No measures defined]" caption="__No measures defined" measure="1" displayFolder="" count="0" hidden="1"/>
  </cacheHierarchies>
  <kpis count="0"/>
  <dimensions count="2">
    <dimension name="HR Data" uniqueName="[HR Data]" caption="HR Data"/>
    <dimension measure="1" name="Measures" uniqueName="[Measures]" caption="Measures"/>
  </dimensions>
  <measureGroups count="1">
    <measureGroup name="HR Data" caption="HR Data"/>
  </measureGroups>
  <maps count="1">
    <map measureGroup="0" dimension="0"/>
  </maps>
  <extLst>
    <ext xmlns:x14="http://schemas.microsoft.com/office/spreadsheetml/2009/9/main" uri="{725AE2AE-9491-48be-B2B4-4EB974FC3084}">
      <x14:pivotCacheDefinition supportSubqueryNonVisual="1" supportSubqueryCalcMem="1" supportAddCalcMems="1"/>
    </ext>
  </extLst>
</pivotCacheDefinition>
</file>

<file path=xl/pivotCache/pivotCacheDefinition4.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saveData="0" refreshedBy="Nazareno Cufre" refreshedDate="46049.739251851854" backgroundQuery="1" createdVersion="8" refreshedVersion="8" minRefreshableVersion="3" recordCount="0" supportSubquery="1" supportAdvancedDrill="1" xr:uid="{D0EA779D-5BD8-4C1E-A629-1D1C048DE10D}">
  <cacheSource type="external" connectionId="6"/>
  <cacheFields count="3">
    <cacheField name="[HR Data].[Gender].[Gender]" caption="Gender" numFmtId="0" hierarchy="3" level="1">
      <sharedItems count="2">
        <s v="F"/>
        <s v="M"/>
      </sharedItems>
    </cacheField>
    <cacheField name="[Measures].[ActiveEmployees]" caption="ActiveEmployees" numFmtId="0" hierarchy="27" level="32767"/>
    <cacheField name="[HR Data].[Date (Year)].[Date (Year)]" caption="Date (Year)" numFmtId="0" hierarchy="17" level="1">
      <sharedItems containsSemiMixedTypes="0" containsNonDate="0" containsString="0"/>
    </cacheField>
  </cacheFields>
  <cacheHierarchies count="34">
    <cacheHierarchy uniqueName="[HR Data].[Source.Name]" caption="Source.Name" attribute="1" defaultMemberUniqueName="[HR Data].[Source.Name].[All]" allUniqueName="[HR Data].[Source.Name].[All]" dimensionUniqueName="[HR Data]" displayFolder="" count="0" memberValueDatatype="130" unbalanced="0"/>
    <cacheHierarchy uniqueName="[HR Data].[Date]" caption="Date" attribute="1" time="1" defaultMemberUniqueName="[HR Data].[Date].[All]" allUniqueName="[HR Data].[Date].[All]" dimensionUniqueName="[HR Data]" displayFolder="" count="0" memberValueDatatype="7" unbalanced="0"/>
    <cacheHierarchy uniqueName="[HR Data].[EmpID]" caption="EmpID" attribute="1" defaultMemberUniqueName="[HR Data].[EmpID].[All]" allUniqueName="[HR Data].[EmpID].[All]" dimensionUniqueName="[HR Data]" displayFolder="" count="0" memberValueDatatype="20" unbalanced="0"/>
    <cacheHierarchy uniqueName="[HR Data].[Gender]" caption="Gender" attribute="1" defaultMemberUniqueName="[HR Data].[Gender].[All]" allUniqueName="[HR Data].[Gender].[All]" dimensionUniqueName="[HR Data]" displayFolder="" count="2" memberValueDatatype="130" unbalanced="0">
      <fieldsUsage count="2">
        <fieldUsage x="-1"/>
        <fieldUsage x="0"/>
      </fieldsUsage>
    </cacheHierarchy>
    <cacheHierarchy uniqueName="[HR Data].[Age]" caption="Age" attribute="1" defaultMemberUniqueName="[HR Data].[Age].[All]" allUniqueName="[HR Data].[Age].[All]" dimensionUniqueName="[HR Data]" displayFolder="" count="0" memberValueDatatype="20" unbalanced="0"/>
    <cacheHierarchy uniqueName="[HR Data].[EthnicGroup]" caption="EthnicGroup" attribute="1" defaultMemberUniqueName="[HR Data].[EthnicGroup].[All]" allUniqueName="[HR Data].[EthnicGroup].[All]" dimensionUniqueName="[HR Data]" displayFolder="" count="2" memberValueDatatype="130" unbalanced="0"/>
    <cacheHierarchy uniqueName="[HR Data].[FP]" caption="FP" attribute="1" defaultMemberUniqueName="[HR Data].[FP].[All]" allUniqueName="[HR Data].[FP].[All]" dimensionUniqueName="[HR Data]" displayFolder="" count="2" memberValueDatatype="130" unbalanced="0"/>
    <cacheHierarchy uniqueName="[HR Data].[TermDate]" caption="TermDate" attribute="1" time="1" defaultMemberUniqueName="[HR Data].[TermDate].[All]" allUniqueName="[HR Data].[TermDate].[All]" dimensionUniqueName="[HR Data]" displayFolder="" count="0" memberValueDatatype="7" unbalanced="0"/>
    <cacheHierarchy uniqueName="[HR Data].[isNewHire]" caption="isNewHire" attribute="1" defaultMemberUniqueName="[HR Data].[isNewHire].[All]" allUniqueName="[HR Data].[isNewHire].[All]" dimensionUniqueName="[HR Data]" displayFolder="" count="0" memberValueDatatype="130" unbalanced="0"/>
    <cacheHierarchy uniqueName="[HR Data].[BU Region]" caption="BU Region" attribute="1" defaultMemberUniqueName="[HR Data].[BU Region].[All]" allUniqueName="[HR Data].[BU Region].[All]" dimensionUniqueName="[HR Data]" displayFolder="" count="2" memberValueDatatype="130" unbalanced="0"/>
    <cacheHierarchy uniqueName="[HR Data].[HireDate]" caption="HireDate" attribute="1" time="1" defaultMemberUniqueName="[HR Data].[HireDate].[All]" allUniqueName="[HR Data].[HireDate].[All]" dimensionUniqueName="[HR Data]" displayFolder="" count="0" memberValueDatatype="7" unbalanced="0"/>
    <cacheHierarchy uniqueName="[HR Data].[PayType]" caption="PayType" attribute="1" defaultMemberUniqueName="[HR Data].[PayType].[All]" allUniqueName="[HR Data].[PayType].[All]" dimensionUniqueName="[HR Data]" displayFolder="" count="0" memberValueDatatype="130" unbalanced="0"/>
    <cacheHierarchy uniqueName="[HR Data].[TermReason]" caption="TermReason" attribute="1" defaultMemberUniqueName="[HR Data].[TermReason].[All]" allUniqueName="[HR Data].[TermReason].[All]" dimensionUniqueName="[HR Data]" displayFolder="" count="0" memberValueDatatype="130" unbalanced="0"/>
    <cacheHierarchy uniqueName="[HR Data].[AgeGroup]" caption="AgeGroup" attribute="1" defaultMemberUniqueName="[HR Data].[AgeGroup].[All]" allUniqueName="[HR Data].[AgeGroup].[All]" dimensionUniqueName="[HR Data]" displayFolder="" count="0" memberValueDatatype="130" unbalanced="0"/>
    <cacheHierarchy uniqueName="[HR Data].[TenureDays]" caption="TenureDays" attribute="1" defaultMemberUniqueName="[HR Data].[TenureDays].[All]" allUniqueName="[HR Data].[TenureDays].[All]" dimensionUniqueName="[HR Data]" displayFolder="" count="0" memberValueDatatype="20" unbalanced="0"/>
    <cacheHierarchy uniqueName="[HR Data].[TenureMonths]" caption="TenureMonths" attribute="1" defaultMemberUniqueName="[HR Data].[TenureMonths].[All]" allUniqueName="[HR Data].[TenureMonths].[All]" dimensionUniqueName="[HR Data]" displayFolder="" count="0" memberValueDatatype="5" unbalanced="0"/>
    <cacheHierarchy uniqueName="[HR Data].[BadHires]" caption="BadHires" attribute="1" defaultMemberUniqueName="[HR Data].[BadHires].[All]" allUniqueName="[HR Data].[BadHires].[All]" dimensionUniqueName="[HR Data]" displayFolder="" count="0" memberValueDatatype="20" unbalanced="0"/>
    <cacheHierarchy uniqueName="[HR Data].[Date (Year)]" caption="Date (Year)" attribute="1" defaultMemberUniqueName="[HR Data].[Date (Year)].[All]" allUniqueName="[HR Data].[Date (Year)].[All]" dimensionUniqueName="[HR Data]" displayFolder="" count="2" memberValueDatatype="130" unbalanced="0">
      <fieldsUsage count="2">
        <fieldUsage x="-1"/>
        <fieldUsage x="2"/>
      </fieldsUsage>
    </cacheHierarchy>
    <cacheHierarchy uniqueName="[HR Data].[Date (Quarter)]" caption="Date (Quarter)" attribute="1" defaultMemberUniqueName="[HR Data].[Date (Quarter)].[All]" allUniqueName="[HR Data].[Date (Quarter)].[All]" dimensionUniqueName="[HR Data]" displayFolder="" count="0" memberValueDatatype="130" unbalanced="0"/>
    <cacheHierarchy uniqueName="[HR Data].[Date (Month)]" caption="Date (Month)" attribute="1" defaultMemberUniqueName="[HR Data].[Date (Month)].[All]" allUniqueName="[HR Data].[Date (Month)].[All]" dimensionUniqueName="[HR Data]" displayFolder="" count="0" memberValueDatatype="130" unbalanced="0"/>
    <cacheHierarchy uniqueName="[HR Data].[Date (Month Index)]" caption="Date (Month Index)" attribute="1" defaultMemberUniqueName="[HR Data].[Date (Month Index)].[All]" allUniqueName="[HR Data].[Date (Month Index)].[All]" dimensionUniqueName="[HR Data]" displayFolder="" count="0" memberValueDatatype="20" unbalanced="0" hidden="1"/>
    <cacheHierarchy uniqueName="[Measures].[Sum of EmpID]" caption="Sum of EmpID" measure="1" displayFolder="" measureGroup="HR Data" count="0">
      <extLst>
        <ext xmlns:x15="http://schemas.microsoft.com/office/spreadsheetml/2010/11/main" uri="{B97F6D7D-B522-45F9-BDA1-12C45D357490}">
          <x15:cacheHierarchy aggregatedColumn="2"/>
        </ext>
      </extLst>
    </cacheHierarchy>
    <cacheHierarchy uniqueName="[Measures].[Sum of TenureMonths]" caption="Sum of TenureMonths" measure="1" displayFolder="" measureGroup="HR Data" count="0">
      <extLst>
        <ext xmlns:x15="http://schemas.microsoft.com/office/spreadsheetml/2010/11/main" uri="{B97F6D7D-B522-45F9-BDA1-12C45D357490}">
          <x15:cacheHierarchy aggregatedColumn="15"/>
        </ext>
      </extLst>
    </cacheHierarchy>
    <cacheHierarchy uniqueName="[Measures].[Average of TenureMonths]" caption="Average of TenureMonths" measure="1" displayFolder="" measureGroup="HR Data" count="0">
      <extLst>
        <ext xmlns:x15="http://schemas.microsoft.com/office/spreadsheetml/2010/11/main" uri="{B97F6D7D-B522-45F9-BDA1-12C45D357490}">
          <x15:cacheHierarchy aggregatedColumn="15"/>
        </ext>
      </extLst>
    </cacheHierarchy>
    <cacheHierarchy uniqueName="[Measures].[Sum of BadHires]" caption="Sum of BadHires" measure="1" displayFolder="" measureGroup="HR Data" count="0">
      <extLst>
        <ext xmlns:x15="http://schemas.microsoft.com/office/spreadsheetml/2010/11/main" uri="{B97F6D7D-B522-45F9-BDA1-12C45D357490}">
          <x15:cacheHierarchy aggregatedColumn="16"/>
        </ext>
      </extLst>
    </cacheHierarchy>
    <cacheHierarchy uniqueName="[Measures].[Count of TermReason]" caption="Count of TermReason" measure="1" displayFolder="" measureGroup="HR Data" count="0">
      <extLst>
        <ext xmlns:x15="http://schemas.microsoft.com/office/spreadsheetml/2010/11/main" uri="{B97F6D7D-B522-45F9-BDA1-12C45D357490}">
          <x15:cacheHierarchy aggregatedColumn="12"/>
        </ext>
      </extLst>
    </cacheHierarchy>
    <cacheHierarchy uniqueName="[Measures].[EmpCount]" caption="EmpCount" measure="1" displayFolder="" measureGroup="HR Data" count="0"/>
    <cacheHierarchy uniqueName="[Measures].[ActiveEmployees]" caption="ActiveEmployees" measure="1" displayFolder="" measureGroup="HR Data" count="0" oneField="1">
      <fieldsUsage count="1">
        <fieldUsage x="1"/>
      </fieldsUsage>
    </cacheHierarchy>
    <cacheHierarchy uniqueName="[Measures].[New Hires]" caption="New Hires" measure="1" displayFolder="" measureGroup="HR Data" count="0"/>
    <cacheHierarchy uniqueName="[Measures].[Avg TenureMonths]" caption="Avg TenureMonths" measure="1" displayFolder="" measureGroup="HR Data" count="0"/>
    <cacheHierarchy uniqueName="[Measures].[Separation]" caption="Separation" measure="1" displayFolder="" measureGroup="HR Data" count="0"/>
    <cacheHierarchy uniqueName="[Measures].[Turnover %]" caption="Turnover %" measure="1" displayFolder="" measureGroup="HR Data" count="0"/>
    <cacheHierarchy uniqueName="[Measures].[__XL_Count HR Data]" caption="__XL_Count HR Data" measure="1" displayFolder="" measureGroup="HR Data" count="0" hidden="1"/>
    <cacheHierarchy uniqueName="[Measures].[__No measures defined]" caption="__No measures defined" measure="1" displayFolder="" count="0" hidden="1"/>
  </cacheHierarchies>
  <kpis count="0"/>
  <dimensions count="2">
    <dimension name="HR Data" uniqueName="[HR Data]" caption="HR Data"/>
    <dimension measure="1" name="Measures" uniqueName="[Measures]" caption="Measures"/>
  </dimensions>
  <measureGroups count="1">
    <measureGroup name="HR Data" caption="HR Data"/>
  </measureGroups>
  <maps count="1">
    <map measureGroup="0" dimension="0"/>
  </maps>
  <extLst>
    <ext xmlns:x14="http://schemas.microsoft.com/office/spreadsheetml/2009/9/main" uri="{725AE2AE-9491-48be-B2B4-4EB974FC3084}">
      <x14:pivotCacheDefinition supportSubqueryNonVisual="1" supportSubqueryCalcMem="1" supportAddCalcMems="1"/>
    </ext>
  </extLst>
</pivotCacheDefinition>
</file>

<file path=xl/pivotCache/pivotCacheDefinition5.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saveData="0" refreshedBy="Nazareno Cufre" refreshedDate="46049.739252199077" backgroundQuery="1" createdVersion="8" refreshedVersion="8" minRefreshableVersion="3" recordCount="0" supportSubquery="1" supportAdvancedDrill="1" xr:uid="{98079BA3-81C4-4A90-8C51-B8917E28A12A}">
  <cacheSource type="external" connectionId="6"/>
  <cacheFields count="4">
    <cacheField name="[HR Data].[Gender].[Gender]" caption="Gender" numFmtId="0" hierarchy="3" level="1">
      <sharedItems count="2">
        <s v="F"/>
        <s v="M"/>
      </sharedItems>
    </cacheField>
    <cacheField name="[HR Data].[AgeGroup].[AgeGroup]" caption="AgeGroup" numFmtId="0" hierarchy="13" level="1">
      <sharedItems count="3">
        <s v="&lt;30"/>
        <s v="30-49"/>
        <s v="50+"/>
      </sharedItems>
    </cacheField>
    <cacheField name="[Measures].[ActiveEmployees]" caption="ActiveEmployees" numFmtId="0" hierarchy="27" level="32767"/>
    <cacheField name="[HR Data].[Date (Year)].[Date (Year)]" caption="Date (Year)" numFmtId="0" hierarchy="17" level="1">
      <sharedItems containsSemiMixedTypes="0" containsNonDate="0" containsString="0"/>
    </cacheField>
  </cacheFields>
  <cacheHierarchies count="34">
    <cacheHierarchy uniqueName="[HR Data].[Source.Name]" caption="Source.Name" attribute="1" defaultMemberUniqueName="[HR Data].[Source.Name].[All]" allUniqueName="[HR Data].[Source.Name].[All]" dimensionUniqueName="[HR Data]" displayFolder="" count="0" memberValueDatatype="130" unbalanced="0"/>
    <cacheHierarchy uniqueName="[HR Data].[Date]" caption="Date" attribute="1" time="1" defaultMemberUniqueName="[HR Data].[Date].[All]" allUniqueName="[HR Data].[Date].[All]" dimensionUniqueName="[HR Data]" displayFolder="" count="0" memberValueDatatype="7" unbalanced="0"/>
    <cacheHierarchy uniqueName="[HR Data].[EmpID]" caption="EmpID" attribute="1" defaultMemberUniqueName="[HR Data].[EmpID].[All]" allUniqueName="[HR Data].[EmpID].[All]" dimensionUniqueName="[HR Data]" displayFolder="" count="0" memberValueDatatype="20" unbalanced="0"/>
    <cacheHierarchy uniqueName="[HR Data].[Gender]" caption="Gender" attribute="1" defaultMemberUniqueName="[HR Data].[Gender].[All]" allUniqueName="[HR Data].[Gender].[All]" dimensionUniqueName="[HR Data]" displayFolder="" count="2" memberValueDatatype="130" unbalanced="0">
      <fieldsUsage count="2">
        <fieldUsage x="-1"/>
        <fieldUsage x="0"/>
      </fieldsUsage>
    </cacheHierarchy>
    <cacheHierarchy uniqueName="[HR Data].[Age]" caption="Age" attribute="1" defaultMemberUniqueName="[HR Data].[Age].[All]" allUniqueName="[HR Data].[Age].[All]" dimensionUniqueName="[HR Data]" displayFolder="" count="0" memberValueDatatype="20" unbalanced="0"/>
    <cacheHierarchy uniqueName="[HR Data].[EthnicGroup]" caption="EthnicGroup" attribute="1" defaultMemberUniqueName="[HR Data].[EthnicGroup].[All]" allUniqueName="[HR Data].[EthnicGroup].[All]" dimensionUniqueName="[HR Data]" displayFolder="" count="2" memberValueDatatype="130" unbalanced="0"/>
    <cacheHierarchy uniqueName="[HR Data].[FP]" caption="FP" attribute="1" defaultMemberUniqueName="[HR Data].[FP].[All]" allUniqueName="[HR Data].[FP].[All]" dimensionUniqueName="[HR Data]" displayFolder="" count="2" memberValueDatatype="130" unbalanced="0"/>
    <cacheHierarchy uniqueName="[HR Data].[TermDate]" caption="TermDate" attribute="1" time="1" defaultMemberUniqueName="[HR Data].[TermDate].[All]" allUniqueName="[HR Data].[TermDate].[All]" dimensionUniqueName="[HR Data]" displayFolder="" count="0" memberValueDatatype="7" unbalanced="0"/>
    <cacheHierarchy uniqueName="[HR Data].[isNewHire]" caption="isNewHire" attribute="1" defaultMemberUniqueName="[HR Data].[isNewHire].[All]" allUniqueName="[HR Data].[isNewHire].[All]" dimensionUniqueName="[HR Data]" displayFolder="" count="0" memberValueDatatype="130" unbalanced="0"/>
    <cacheHierarchy uniqueName="[HR Data].[BU Region]" caption="BU Region" attribute="1" defaultMemberUniqueName="[HR Data].[BU Region].[All]" allUniqueName="[HR Data].[BU Region].[All]" dimensionUniqueName="[HR Data]" displayFolder="" count="2" memberValueDatatype="130" unbalanced="0"/>
    <cacheHierarchy uniqueName="[HR Data].[HireDate]" caption="HireDate" attribute="1" time="1" defaultMemberUniqueName="[HR Data].[HireDate].[All]" allUniqueName="[HR Data].[HireDate].[All]" dimensionUniqueName="[HR Data]" displayFolder="" count="0" memberValueDatatype="7" unbalanced="0"/>
    <cacheHierarchy uniqueName="[HR Data].[PayType]" caption="PayType" attribute="1" defaultMemberUniqueName="[HR Data].[PayType].[All]" allUniqueName="[HR Data].[PayType].[All]" dimensionUniqueName="[HR Data]" displayFolder="" count="0" memberValueDatatype="130" unbalanced="0"/>
    <cacheHierarchy uniqueName="[HR Data].[TermReason]" caption="TermReason" attribute="1" defaultMemberUniqueName="[HR Data].[TermReason].[All]" allUniqueName="[HR Data].[TermReason].[All]" dimensionUniqueName="[HR Data]" displayFolder="" count="0" memberValueDatatype="130" unbalanced="0"/>
    <cacheHierarchy uniqueName="[HR Data].[AgeGroup]" caption="AgeGroup" attribute="1" defaultMemberUniqueName="[HR Data].[AgeGroup].[All]" allUniqueName="[HR Data].[AgeGroup].[All]" dimensionUniqueName="[HR Data]" displayFolder="" count="2" memberValueDatatype="130" unbalanced="0">
      <fieldsUsage count="2">
        <fieldUsage x="-1"/>
        <fieldUsage x="1"/>
      </fieldsUsage>
    </cacheHierarchy>
    <cacheHierarchy uniqueName="[HR Data].[TenureDays]" caption="TenureDays" attribute="1" defaultMemberUniqueName="[HR Data].[TenureDays].[All]" allUniqueName="[HR Data].[TenureDays].[All]" dimensionUniqueName="[HR Data]" displayFolder="" count="0" memberValueDatatype="20" unbalanced="0"/>
    <cacheHierarchy uniqueName="[HR Data].[TenureMonths]" caption="TenureMonths" attribute="1" defaultMemberUniqueName="[HR Data].[TenureMonths].[All]" allUniqueName="[HR Data].[TenureMonths].[All]" dimensionUniqueName="[HR Data]" displayFolder="" count="0" memberValueDatatype="5" unbalanced="0"/>
    <cacheHierarchy uniqueName="[HR Data].[BadHires]" caption="BadHires" attribute="1" defaultMemberUniqueName="[HR Data].[BadHires].[All]" allUniqueName="[HR Data].[BadHires].[All]" dimensionUniqueName="[HR Data]" displayFolder="" count="0" memberValueDatatype="20" unbalanced="0"/>
    <cacheHierarchy uniqueName="[HR Data].[Date (Year)]" caption="Date (Year)" attribute="1" defaultMemberUniqueName="[HR Data].[Date (Year)].[All]" allUniqueName="[HR Data].[Date (Year)].[All]" dimensionUniqueName="[HR Data]" displayFolder="" count="2" memberValueDatatype="130" unbalanced="0">
      <fieldsUsage count="2">
        <fieldUsage x="-1"/>
        <fieldUsage x="3"/>
      </fieldsUsage>
    </cacheHierarchy>
    <cacheHierarchy uniqueName="[HR Data].[Date (Quarter)]" caption="Date (Quarter)" attribute="1" defaultMemberUniqueName="[HR Data].[Date (Quarter)].[All]" allUniqueName="[HR Data].[Date (Quarter)].[All]" dimensionUniqueName="[HR Data]" displayFolder="" count="0" memberValueDatatype="130" unbalanced="0"/>
    <cacheHierarchy uniqueName="[HR Data].[Date (Month)]" caption="Date (Month)" attribute="1" defaultMemberUniqueName="[HR Data].[Date (Month)].[All]" allUniqueName="[HR Data].[Date (Month)].[All]" dimensionUniqueName="[HR Data]" displayFolder="" count="0" memberValueDatatype="130" unbalanced="0"/>
    <cacheHierarchy uniqueName="[HR Data].[Date (Month Index)]" caption="Date (Month Index)" attribute="1" defaultMemberUniqueName="[HR Data].[Date (Month Index)].[All]" allUniqueName="[HR Data].[Date (Month Index)].[All]" dimensionUniqueName="[HR Data]" displayFolder="" count="0" memberValueDatatype="20" unbalanced="0" hidden="1"/>
    <cacheHierarchy uniqueName="[Measures].[Sum of EmpID]" caption="Sum of EmpID" measure="1" displayFolder="" measureGroup="HR Data" count="0">
      <extLst>
        <ext xmlns:x15="http://schemas.microsoft.com/office/spreadsheetml/2010/11/main" uri="{B97F6D7D-B522-45F9-BDA1-12C45D357490}">
          <x15:cacheHierarchy aggregatedColumn="2"/>
        </ext>
      </extLst>
    </cacheHierarchy>
    <cacheHierarchy uniqueName="[Measures].[Sum of TenureMonths]" caption="Sum of TenureMonths" measure="1" displayFolder="" measureGroup="HR Data" count="0">
      <extLst>
        <ext xmlns:x15="http://schemas.microsoft.com/office/spreadsheetml/2010/11/main" uri="{B97F6D7D-B522-45F9-BDA1-12C45D357490}">
          <x15:cacheHierarchy aggregatedColumn="15"/>
        </ext>
      </extLst>
    </cacheHierarchy>
    <cacheHierarchy uniqueName="[Measures].[Average of TenureMonths]" caption="Average of TenureMonths" measure="1" displayFolder="" measureGroup="HR Data" count="0">
      <extLst>
        <ext xmlns:x15="http://schemas.microsoft.com/office/spreadsheetml/2010/11/main" uri="{B97F6D7D-B522-45F9-BDA1-12C45D357490}">
          <x15:cacheHierarchy aggregatedColumn="15"/>
        </ext>
      </extLst>
    </cacheHierarchy>
    <cacheHierarchy uniqueName="[Measures].[Sum of BadHires]" caption="Sum of BadHires" measure="1" displayFolder="" measureGroup="HR Data" count="0">
      <extLst>
        <ext xmlns:x15="http://schemas.microsoft.com/office/spreadsheetml/2010/11/main" uri="{B97F6D7D-B522-45F9-BDA1-12C45D357490}">
          <x15:cacheHierarchy aggregatedColumn="16"/>
        </ext>
      </extLst>
    </cacheHierarchy>
    <cacheHierarchy uniqueName="[Measures].[Count of TermReason]" caption="Count of TermReason" measure="1" displayFolder="" measureGroup="HR Data" count="0">
      <extLst>
        <ext xmlns:x15="http://schemas.microsoft.com/office/spreadsheetml/2010/11/main" uri="{B97F6D7D-B522-45F9-BDA1-12C45D357490}">
          <x15:cacheHierarchy aggregatedColumn="12"/>
        </ext>
      </extLst>
    </cacheHierarchy>
    <cacheHierarchy uniqueName="[Measures].[EmpCount]" caption="EmpCount" measure="1" displayFolder="" measureGroup="HR Data" count="0"/>
    <cacheHierarchy uniqueName="[Measures].[ActiveEmployees]" caption="ActiveEmployees" measure="1" displayFolder="" measureGroup="HR Data" count="0" oneField="1">
      <fieldsUsage count="1">
        <fieldUsage x="2"/>
      </fieldsUsage>
    </cacheHierarchy>
    <cacheHierarchy uniqueName="[Measures].[New Hires]" caption="New Hires" measure="1" displayFolder="" measureGroup="HR Data" count="0"/>
    <cacheHierarchy uniqueName="[Measures].[Avg TenureMonths]" caption="Avg TenureMonths" measure="1" displayFolder="" measureGroup="HR Data" count="0"/>
    <cacheHierarchy uniqueName="[Measures].[Separation]" caption="Separation" measure="1" displayFolder="" measureGroup="HR Data" count="0"/>
    <cacheHierarchy uniqueName="[Measures].[Turnover %]" caption="Turnover %" measure="1" displayFolder="" measureGroup="HR Data" count="0"/>
    <cacheHierarchy uniqueName="[Measures].[__XL_Count HR Data]" caption="__XL_Count HR Data" measure="1" displayFolder="" measureGroup="HR Data" count="0" hidden="1"/>
    <cacheHierarchy uniqueName="[Measures].[__No measures defined]" caption="__No measures defined" measure="1" displayFolder="" count="0" hidden="1"/>
  </cacheHierarchies>
  <kpis count="0"/>
  <dimensions count="2">
    <dimension name="HR Data" uniqueName="[HR Data]" caption="HR Data"/>
    <dimension measure="1" name="Measures" uniqueName="[Measures]" caption="Measures"/>
  </dimensions>
  <measureGroups count="1">
    <measureGroup name="HR Data" caption="HR Data"/>
  </measureGroups>
  <maps count="1">
    <map measureGroup="0" dimension="0"/>
  </maps>
  <extLst>
    <ext xmlns:x14="http://schemas.microsoft.com/office/spreadsheetml/2009/9/main" uri="{725AE2AE-9491-48be-B2B4-4EB974FC3084}">
      <x14:pivotCacheDefinition supportSubqueryNonVisual="1" supportSubqueryCalcMem="1" supportAddCalcMems="1"/>
    </ext>
  </extLst>
</pivotCacheDefinition>
</file>

<file path=xl/pivotCache/pivotCacheDefinition6.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saveData="0" refreshedBy="Nazareno Cufre" refreshedDate="46049.739252546293" backgroundQuery="1" createdVersion="8" refreshedVersion="8" minRefreshableVersion="3" recordCount="0" supportSubquery="1" supportAdvancedDrill="1" xr:uid="{D44D1299-601D-45C1-826C-418323A915F7}">
  <cacheSource type="external" connectionId="6"/>
  <cacheFields count="4">
    <cacheField name="[HR Data].[Gender].[Gender]" caption="Gender" numFmtId="0" hierarchy="3" level="1">
      <sharedItems count="2">
        <s v="F"/>
        <s v="M"/>
      </sharedItems>
    </cacheField>
    <cacheField name="[HR Data].[PayType].[PayType]" caption="PayType" numFmtId="0" hierarchy="11" level="1">
      <sharedItems count="2">
        <s v="Hourly"/>
        <s v="Salary"/>
      </sharedItems>
    </cacheField>
    <cacheField name="[Measures].[ActiveEmployees]" caption="ActiveEmployees" numFmtId="0" hierarchy="27" level="32767"/>
    <cacheField name="[HR Data].[Date (Year)].[Date (Year)]" caption="Date (Year)" numFmtId="0" hierarchy="17" level="1">
      <sharedItems containsSemiMixedTypes="0" containsNonDate="0" containsString="0"/>
    </cacheField>
  </cacheFields>
  <cacheHierarchies count="34">
    <cacheHierarchy uniqueName="[HR Data].[Source.Name]" caption="Source.Name" attribute="1" defaultMemberUniqueName="[HR Data].[Source.Name].[All]" allUniqueName="[HR Data].[Source.Name].[All]" dimensionUniqueName="[HR Data]" displayFolder="" count="0" memberValueDatatype="130" unbalanced="0"/>
    <cacheHierarchy uniqueName="[HR Data].[Date]" caption="Date" attribute="1" time="1" defaultMemberUniqueName="[HR Data].[Date].[All]" allUniqueName="[HR Data].[Date].[All]" dimensionUniqueName="[HR Data]" displayFolder="" count="0" memberValueDatatype="7" unbalanced="0"/>
    <cacheHierarchy uniqueName="[HR Data].[EmpID]" caption="EmpID" attribute="1" defaultMemberUniqueName="[HR Data].[EmpID].[All]" allUniqueName="[HR Data].[EmpID].[All]" dimensionUniqueName="[HR Data]" displayFolder="" count="0" memberValueDatatype="20" unbalanced="0"/>
    <cacheHierarchy uniqueName="[HR Data].[Gender]" caption="Gender" attribute="1" defaultMemberUniqueName="[HR Data].[Gender].[All]" allUniqueName="[HR Data].[Gender].[All]" dimensionUniqueName="[HR Data]" displayFolder="" count="2" memberValueDatatype="130" unbalanced="0">
      <fieldsUsage count="2">
        <fieldUsage x="-1"/>
        <fieldUsage x="0"/>
      </fieldsUsage>
    </cacheHierarchy>
    <cacheHierarchy uniqueName="[HR Data].[Age]" caption="Age" attribute="1" defaultMemberUniqueName="[HR Data].[Age].[All]" allUniqueName="[HR Data].[Age].[All]" dimensionUniqueName="[HR Data]" displayFolder="" count="0" memberValueDatatype="20" unbalanced="0"/>
    <cacheHierarchy uniqueName="[HR Data].[EthnicGroup]" caption="EthnicGroup" attribute="1" defaultMemberUniqueName="[HR Data].[EthnicGroup].[All]" allUniqueName="[HR Data].[EthnicGroup].[All]" dimensionUniqueName="[HR Data]" displayFolder="" count="2" memberValueDatatype="130" unbalanced="0"/>
    <cacheHierarchy uniqueName="[HR Data].[FP]" caption="FP" attribute="1" defaultMemberUniqueName="[HR Data].[FP].[All]" allUniqueName="[HR Data].[FP].[All]" dimensionUniqueName="[HR Data]" displayFolder="" count="2" memberValueDatatype="130" unbalanced="0"/>
    <cacheHierarchy uniqueName="[HR Data].[TermDate]" caption="TermDate" attribute="1" time="1" defaultMemberUniqueName="[HR Data].[TermDate].[All]" allUniqueName="[HR Data].[TermDate].[All]" dimensionUniqueName="[HR Data]" displayFolder="" count="0" memberValueDatatype="7" unbalanced="0"/>
    <cacheHierarchy uniqueName="[HR Data].[isNewHire]" caption="isNewHire" attribute="1" defaultMemberUniqueName="[HR Data].[isNewHire].[All]" allUniqueName="[HR Data].[isNewHire].[All]" dimensionUniqueName="[HR Data]" displayFolder="" count="0" memberValueDatatype="130" unbalanced="0"/>
    <cacheHierarchy uniqueName="[HR Data].[BU Region]" caption="BU Region" attribute="1" defaultMemberUniqueName="[HR Data].[BU Region].[All]" allUniqueName="[HR Data].[BU Region].[All]" dimensionUniqueName="[HR Data]" displayFolder="" count="2" memberValueDatatype="130" unbalanced="0"/>
    <cacheHierarchy uniqueName="[HR Data].[HireDate]" caption="HireDate" attribute="1" time="1" defaultMemberUniqueName="[HR Data].[HireDate].[All]" allUniqueName="[HR Data].[HireDate].[All]" dimensionUniqueName="[HR Data]" displayFolder="" count="0" memberValueDatatype="7" unbalanced="0"/>
    <cacheHierarchy uniqueName="[HR Data].[PayType]" caption="PayType" attribute="1" defaultMemberUniqueName="[HR Data].[PayType].[All]" allUniqueName="[HR Data].[PayType].[All]" dimensionUniqueName="[HR Data]" displayFolder="" count="2" memberValueDatatype="130" unbalanced="0">
      <fieldsUsage count="2">
        <fieldUsage x="-1"/>
        <fieldUsage x="1"/>
      </fieldsUsage>
    </cacheHierarchy>
    <cacheHierarchy uniqueName="[HR Data].[TermReason]" caption="TermReason" attribute="1" defaultMemberUniqueName="[HR Data].[TermReason].[All]" allUniqueName="[HR Data].[TermReason].[All]" dimensionUniqueName="[HR Data]" displayFolder="" count="0" memberValueDatatype="130" unbalanced="0"/>
    <cacheHierarchy uniqueName="[HR Data].[AgeGroup]" caption="AgeGroup" attribute="1" defaultMemberUniqueName="[HR Data].[AgeGroup].[All]" allUniqueName="[HR Data].[AgeGroup].[All]" dimensionUniqueName="[HR Data]" displayFolder="" count="0" memberValueDatatype="130" unbalanced="0"/>
    <cacheHierarchy uniqueName="[HR Data].[TenureDays]" caption="TenureDays" attribute="1" defaultMemberUniqueName="[HR Data].[TenureDays].[All]" allUniqueName="[HR Data].[TenureDays].[All]" dimensionUniqueName="[HR Data]" displayFolder="" count="0" memberValueDatatype="20" unbalanced="0"/>
    <cacheHierarchy uniqueName="[HR Data].[TenureMonths]" caption="TenureMonths" attribute="1" defaultMemberUniqueName="[HR Data].[TenureMonths].[All]" allUniqueName="[HR Data].[TenureMonths].[All]" dimensionUniqueName="[HR Data]" displayFolder="" count="0" memberValueDatatype="5" unbalanced="0"/>
    <cacheHierarchy uniqueName="[HR Data].[BadHires]" caption="BadHires" attribute="1" defaultMemberUniqueName="[HR Data].[BadHires].[All]" allUniqueName="[HR Data].[BadHires].[All]" dimensionUniqueName="[HR Data]" displayFolder="" count="0" memberValueDatatype="20" unbalanced="0"/>
    <cacheHierarchy uniqueName="[HR Data].[Date (Year)]" caption="Date (Year)" attribute="1" defaultMemberUniqueName="[HR Data].[Date (Year)].[All]" allUniqueName="[HR Data].[Date (Year)].[All]" dimensionUniqueName="[HR Data]" displayFolder="" count="2" memberValueDatatype="130" unbalanced="0">
      <fieldsUsage count="2">
        <fieldUsage x="-1"/>
        <fieldUsage x="3"/>
      </fieldsUsage>
    </cacheHierarchy>
    <cacheHierarchy uniqueName="[HR Data].[Date (Quarter)]" caption="Date (Quarter)" attribute="1" defaultMemberUniqueName="[HR Data].[Date (Quarter)].[All]" allUniqueName="[HR Data].[Date (Quarter)].[All]" dimensionUniqueName="[HR Data]" displayFolder="" count="0" memberValueDatatype="130" unbalanced="0"/>
    <cacheHierarchy uniqueName="[HR Data].[Date (Month)]" caption="Date (Month)" attribute="1" defaultMemberUniqueName="[HR Data].[Date (Month)].[All]" allUniqueName="[HR Data].[Date (Month)].[All]" dimensionUniqueName="[HR Data]" displayFolder="" count="0" memberValueDatatype="130" unbalanced="0"/>
    <cacheHierarchy uniqueName="[HR Data].[Date (Month Index)]" caption="Date (Month Index)" attribute="1" defaultMemberUniqueName="[HR Data].[Date (Month Index)].[All]" allUniqueName="[HR Data].[Date (Month Index)].[All]" dimensionUniqueName="[HR Data]" displayFolder="" count="0" memberValueDatatype="20" unbalanced="0" hidden="1"/>
    <cacheHierarchy uniqueName="[Measures].[Sum of EmpID]" caption="Sum of EmpID" measure="1" displayFolder="" measureGroup="HR Data" count="0">
      <extLst>
        <ext xmlns:x15="http://schemas.microsoft.com/office/spreadsheetml/2010/11/main" uri="{B97F6D7D-B522-45F9-BDA1-12C45D357490}">
          <x15:cacheHierarchy aggregatedColumn="2"/>
        </ext>
      </extLst>
    </cacheHierarchy>
    <cacheHierarchy uniqueName="[Measures].[Sum of TenureMonths]" caption="Sum of TenureMonths" measure="1" displayFolder="" measureGroup="HR Data" count="0">
      <extLst>
        <ext xmlns:x15="http://schemas.microsoft.com/office/spreadsheetml/2010/11/main" uri="{B97F6D7D-B522-45F9-BDA1-12C45D357490}">
          <x15:cacheHierarchy aggregatedColumn="15"/>
        </ext>
      </extLst>
    </cacheHierarchy>
    <cacheHierarchy uniqueName="[Measures].[Average of TenureMonths]" caption="Average of TenureMonths" measure="1" displayFolder="" measureGroup="HR Data" count="0">
      <extLst>
        <ext xmlns:x15="http://schemas.microsoft.com/office/spreadsheetml/2010/11/main" uri="{B97F6D7D-B522-45F9-BDA1-12C45D357490}">
          <x15:cacheHierarchy aggregatedColumn="15"/>
        </ext>
      </extLst>
    </cacheHierarchy>
    <cacheHierarchy uniqueName="[Measures].[Sum of BadHires]" caption="Sum of BadHires" measure="1" displayFolder="" measureGroup="HR Data" count="0">
      <extLst>
        <ext xmlns:x15="http://schemas.microsoft.com/office/spreadsheetml/2010/11/main" uri="{B97F6D7D-B522-45F9-BDA1-12C45D357490}">
          <x15:cacheHierarchy aggregatedColumn="16"/>
        </ext>
      </extLst>
    </cacheHierarchy>
    <cacheHierarchy uniqueName="[Measures].[Count of TermReason]" caption="Count of TermReason" measure="1" displayFolder="" measureGroup="HR Data" count="0">
      <extLst>
        <ext xmlns:x15="http://schemas.microsoft.com/office/spreadsheetml/2010/11/main" uri="{B97F6D7D-B522-45F9-BDA1-12C45D357490}">
          <x15:cacheHierarchy aggregatedColumn="12"/>
        </ext>
      </extLst>
    </cacheHierarchy>
    <cacheHierarchy uniqueName="[Measures].[EmpCount]" caption="EmpCount" measure="1" displayFolder="" measureGroup="HR Data" count="0"/>
    <cacheHierarchy uniqueName="[Measures].[ActiveEmployees]" caption="ActiveEmployees" measure="1" displayFolder="" measureGroup="HR Data" count="0" oneField="1">
      <fieldsUsage count="1">
        <fieldUsage x="2"/>
      </fieldsUsage>
    </cacheHierarchy>
    <cacheHierarchy uniqueName="[Measures].[New Hires]" caption="New Hires" measure="1" displayFolder="" measureGroup="HR Data" count="0"/>
    <cacheHierarchy uniqueName="[Measures].[Avg TenureMonths]" caption="Avg TenureMonths" measure="1" displayFolder="" measureGroup="HR Data" count="0"/>
    <cacheHierarchy uniqueName="[Measures].[Separation]" caption="Separation" measure="1" displayFolder="" measureGroup="HR Data" count="0"/>
    <cacheHierarchy uniqueName="[Measures].[Turnover %]" caption="Turnover %" measure="1" displayFolder="" measureGroup="HR Data" count="0"/>
    <cacheHierarchy uniqueName="[Measures].[__XL_Count HR Data]" caption="__XL_Count HR Data" measure="1" displayFolder="" measureGroup="HR Data" count="0" hidden="1"/>
    <cacheHierarchy uniqueName="[Measures].[__No measures defined]" caption="__No measures defined" measure="1" displayFolder="" count="0" hidden="1"/>
  </cacheHierarchies>
  <kpis count="0"/>
  <dimensions count="2">
    <dimension name="HR Data" uniqueName="[HR Data]" caption="HR Data"/>
    <dimension measure="1" name="Measures" uniqueName="[Measures]" caption="Measures"/>
  </dimensions>
  <measureGroups count="1">
    <measureGroup name="HR Data" caption="HR Data"/>
  </measureGroups>
  <maps count="1">
    <map measureGroup="0" dimension="0"/>
  </maps>
  <extLst>
    <ext xmlns:x14="http://schemas.microsoft.com/office/spreadsheetml/2009/9/main" uri="{725AE2AE-9491-48be-B2B4-4EB974FC3084}">
      <x14:pivotCacheDefinition supportSubqueryNonVisual="1" supportSubqueryCalcMem="1" supportAddCalcMems="1"/>
    </ext>
  </extLst>
</pivotCacheDefinition>
</file>

<file path=xl/pivotCache/pivotCacheDefinition7.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saveData="0" refreshedBy="Nazareno Cufre" refreshedDate="46049.739252893516" backgroundQuery="1" createdVersion="8" refreshedVersion="8" minRefreshableVersion="3" recordCount="0" supportSubquery="1" supportAdvancedDrill="1" xr:uid="{AF944134-5907-4DAB-A868-F18C6C63407F}">
  <cacheSource type="external" connectionId="6"/>
  <cacheFields count="3">
    <cacheField name="[Measures].[Turnover %]" caption="Turnover %" numFmtId="0" hierarchy="31" level="32767"/>
    <cacheField name="[HR Data].[Gender].[Gender]" caption="Gender" numFmtId="0" hierarchy="3" level="1">
      <sharedItems count="2">
        <s v="F"/>
        <s v="M"/>
      </sharedItems>
    </cacheField>
    <cacheField name="[HR Data].[Date (Year)].[Date (Year)]" caption="Date (Year)" numFmtId="0" hierarchy="17" level="1">
      <sharedItems count="4">
        <s v="2015"/>
        <s v="2016"/>
        <s v="2017"/>
        <s v="2018"/>
      </sharedItems>
    </cacheField>
  </cacheFields>
  <cacheHierarchies count="34">
    <cacheHierarchy uniqueName="[HR Data].[Source.Name]" caption="Source.Name" attribute="1" defaultMemberUniqueName="[HR Data].[Source.Name].[All]" allUniqueName="[HR Data].[Source.Name].[All]" dimensionUniqueName="[HR Data]" displayFolder="" count="0" memberValueDatatype="130" unbalanced="0"/>
    <cacheHierarchy uniqueName="[HR Data].[Date]" caption="Date" attribute="1" time="1" defaultMemberUniqueName="[HR Data].[Date].[All]" allUniqueName="[HR Data].[Date].[All]" dimensionUniqueName="[HR Data]" displayFolder="" count="0" memberValueDatatype="7" unbalanced="0"/>
    <cacheHierarchy uniqueName="[HR Data].[EmpID]" caption="EmpID" attribute="1" defaultMemberUniqueName="[HR Data].[EmpID].[All]" allUniqueName="[HR Data].[EmpID].[All]" dimensionUniqueName="[HR Data]" displayFolder="" count="0" memberValueDatatype="20" unbalanced="0"/>
    <cacheHierarchy uniqueName="[HR Data].[Gender]" caption="Gender" attribute="1" defaultMemberUniqueName="[HR Data].[Gender].[All]" allUniqueName="[HR Data].[Gender].[All]" dimensionUniqueName="[HR Data]" displayFolder="" count="2" memberValueDatatype="130" unbalanced="0">
      <fieldsUsage count="2">
        <fieldUsage x="-1"/>
        <fieldUsage x="1"/>
      </fieldsUsage>
    </cacheHierarchy>
    <cacheHierarchy uniqueName="[HR Data].[Age]" caption="Age" attribute="1" defaultMemberUniqueName="[HR Data].[Age].[All]" allUniqueName="[HR Data].[Age].[All]" dimensionUniqueName="[HR Data]" displayFolder="" count="0" memberValueDatatype="20" unbalanced="0"/>
    <cacheHierarchy uniqueName="[HR Data].[EthnicGroup]" caption="EthnicGroup" attribute="1" defaultMemberUniqueName="[HR Data].[EthnicGroup].[All]" allUniqueName="[HR Data].[EthnicGroup].[All]" dimensionUniqueName="[HR Data]" displayFolder="" count="2" memberValueDatatype="130" unbalanced="0"/>
    <cacheHierarchy uniqueName="[HR Data].[FP]" caption="FP" attribute="1" defaultMemberUniqueName="[HR Data].[FP].[All]" allUniqueName="[HR Data].[FP].[All]" dimensionUniqueName="[HR Data]" displayFolder="" count="0" memberValueDatatype="130" unbalanced="0"/>
    <cacheHierarchy uniqueName="[HR Data].[TermDate]" caption="TermDate" attribute="1" time="1" defaultMemberUniqueName="[HR Data].[TermDate].[All]" allUniqueName="[HR Data].[TermDate].[All]" dimensionUniqueName="[HR Data]" displayFolder="" count="0" memberValueDatatype="7" unbalanced="0"/>
    <cacheHierarchy uniqueName="[HR Data].[isNewHire]" caption="isNewHire" attribute="1" defaultMemberUniqueName="[HR Data].[isNewHire].[All]" allUniqueName="[HR Data].[isNewHire].[All]" dimensionUniqueName="[HR Data]" displayFolder="" count="0" memberValueDatatype="130" unbalanced="0"/>
    <cacheHierarchy uniqueName="[HR Data].[BU Region]" caption="BU Region" attribute="1" defaultMemberUniqueName="[HR Data].[BU Region].[All]" allUniqueName="[HR Data].[BU Region].[All]" dimensionUniqueName="[HR Data]" displayFolder="" count="2" memberValueDatatype="130" unbalanced="0"/>
    <cacheHierarchy uniqueName="[HR Data].[HireDate]" caption="HireDate" attribute="1" time="1" defaultMemberUniqueName="[HR Data].[HireDate].[All]" allUniqueName="[HR Data].[HireDate].[All]" dimensionUniqueName="[HR Data]" displayFolder="" count="0" memberValueDatatype="7" unbalanced="0"/>
    <cacheHierarchy uniqueName="[HR Data].[PayType]" caption="PayType" attribute="1" defaultMemberUniqueName="[HR Data].[PayType].[All]" allUniqueName="[HR Data].[PayType].[All]" dimensionUniqueName="[HR Data]" displayFolder="" count="0" memberValueDatatype="130" unbalanced="0"/>
    <cacheHierarchy uniqueName="[HR Data].[TermReason]" caption="TermReason" attribute="1" defaultMemberUniqueName="[HR Data].[TermReason].[All]" allUniqueName="[HR Data].[TermReason].[All]" dimensionUniqueName="[HR Data]" displayFolder="" count="0" memberValueDatatype="130" unbalanced="0"/>
    <cacheHierarchy uniqueName="[HR Data].[AgeGroup]" caption="AgeGroup" attribute="1" defaultMemberUniqueName="[HR Data].[AgeGroup].[All]" allUniqueName="[HR Data].[AgeGroup].[All]" dimensionUniqueName="[HR Data]" displayFolder="" count="0" memberValueDatatype="130" unbalanced="0"/>
    <cacheHierarchy uniqueName="[HR Data].[TenureDays]" caption="TenureDays" attribute="1" defaultMemberUniqueName="[HR Data].[TenureDays].[All]" allUniqueName="[HR Data].[TenureDays].[All]" dimensionUniqueName="[HR Data]" displayFolder="" count="0" memberValueDatatype="20" unbalanced="0"/>
    <cacheHierarchy uniqueName="[HR Data].[TenureMonths]" caption="TenureMonths" attribute="1" defaultMemberUniqueName="[HR Data].[TenureMonths].[All]" allUniqueName="[HR Data].[TenureMonths].[All]" dimensionUniqueName="[HR Data]" displayFolder="" count="0" memberValueDatatype="5" unbalanced="0"/>
    <cacheHierarchy uniqueName="[HR Data].[BadHires]" caption="BadHires" attribute="1" defaultMemberUniqueName="[HR Data].[BadHires].[All]" allUniqueName="[HR Data].[BadHires].[All]" dimensionUniqueName="[HR Data]" displayFolder="" count="0" memberValueDatatype="20" unbalanced="0"/>
    <cacheHierarchy uniqueName="[HR Data].[Date (Year)]" caption="Date (Year)" attribute="1" defaultMemberUniqueName="[HR Data].[Date (Year)].[All]" allUniqueName="[HR Data].[Date (Year)].[All]" dimensionUniqueName="[HR Data]" displayFolder="" count="2" memberValueDatatype="130" unbalanced="0">
      <fieldsUsage count="2">
        <fieldUsage x="-1"/>
        <fieldUsage x="2"/>
      </fieldsUsage>
    </cacheHierarchy>
    <cacheHierarchy uniqueName="[HR Data].[Date (Quarter)]" caption="Date (Quarter)" attribute="1" defaultMemberUniqueName="[HR Data].[Date (Quarter)].[All]" allUniqueName="[HR Data].[Date (Quarter)].[All]" dimensionUniqueName="[HR Data]" displayFolder="" count="0" memberValueDatatype="130" unbalanced="0"/>
    <cacheHierarchy uniqueName="[HR Data].[Date (Month)]" caption="Date (Month)" attribute="1" defaultMemberUniqueName="[HR Data].[Date (Month)].[All]" allUniqueName="[HR Data].[Date (Month)].[All]" dimensionUniqueName="[HR Data]" displayFolder="" count="0" memberValueDatatype="130" unbalanced="0"/>
    <cacheHierarchy uniqueName="[HR Data].[Date (Month Index)]" caption="Date (Month Index)" attribute="1" defaultMemberUniqueName="[HR Data].[Date (Month Index)].[All]" allUniqueName="[HR Data].[Date (Month Index)].[All]" dimensionUniqueName="[HR Data]" displayFolder="" count="0" memberValueDatatype="20" unbalanced="0" hidden="1"/>
    <cacheHierarchy uniqueName="[Measures].[Sum of EmpID]" caption="Sum of EmpID" measure="1" displayFolder="" measureGroup="HR Data" count="0">
      <extLst>
        <ext xmlns:x15="http://schemas.microsoft.com/office/spreadsheetml/2010/11/main" uri="{B97F6D7D-B522-45F9-BDA1-12C45D357490}">
          <x15:cacheHierarchy aggregatedColumn="2"/>
        </ext>
      </extLst>
    </cacheHierarchy>
    <cacheHierarchy uniqueName="[Measures].[Sum of TenureMonths]" caption="Sum of TenureMonths" measure="1" displayFolder="" measureGroup="HR Data" count="0">
      <extLst>
        <ext xmlns:x15="http://schemas.microsoft.com/office/spreadsheetml/2010/11/main" uri="{B97F6D7D-B522-45F9-BDA1-12C45D357490}">
          <x15:cacheHierarchy aggregatedColumn="15"/>
        </ext>
      </extLst>
    </cacheHierarchy>
    <cacheHierarchy uniqueName="[Measures].[Average of TenureMonths]" caption="Average of TenureMonths" measure="1" displayFolder="" measureGroup="HR Data" count="0">
      <extLst>
        <ext xmlns:x15="http://schemas.microsoft.com/office/spreadsheetml/2010/11/main" uri="{B97F6D7D-B522-45F9-BDA1-12C45D357490}">
          <x15:cacheHierarchy aggregatedColumn="15"/>
        </ext>
      </extLst>
    </cacheHierarchy>
    <cacheHierarchy uniqueName="[Measures].[Sum of BadHires]" caption="Sum of BadHires" measure="1" displayFolder="" measureGroup="HR Data" count="0">
      <extLst>
        <ext xmlns:x15="http://schemas.microsoft.com/office/spreadsheetml/2010/11/main" uri="{B97F6D7D-B522-45F9-BDA1-12C45D357490}">
          <x15:cacheHierarchy aggregatedColumn="16"/>
        </ext>
      </extLst>
    </cacheHierarchy>
    <cacheHierarchy uniqueName="[Measures].[Count of TermReason]" caption="Count of TermReason" measure="1" displayFolder="" measureGroup="HR Data" count="0">
      <extLst>
        <ext xmlns:x15="http://schemas.microsoft.com/office/spreadsheetml/2010/11/main" uri="{B97F6D7D-B522-45F9-BDA1-12C45D357490}">
          <x15:cacheHierarchy aggregatedColumn="12"/>
        </ext>
      </extLst>
    </cacheHierarchy>
    <cacheHierarchy uniqueName="[Measures].[EmpCount]" caption="EmpCount" measure="1" displayFolder="" measureGroup="HR Data" count="0"/>
    <cacheHierarchy uniqueName="[Measures].[ActiveEmployees]" caption="ActiveEmployees" measure="1" displayFolder="" measureGroup="HR Data" count="0"/>
    <cacheHierarchy uniqueName="[Measures].[New Hires]" caption="New Hires" measure="1" displayFolder="" measureGroup="HR Data" count="0"/>
    <cacheHierarchy uniqueName="[Measures].[Avg TenureMonths]" caption="Avg TenureMonths" measure="1" displayFolder="" measureGroup="HR Data" count="0"/>
    <cacheHierarchy uniqueName="[Measures].[Separation]" caption="Separation" measure="1" displayFolder="" measureGroup="HR Data" count="0"/>
    <cacheHierarchy uniqueName="[Measures].[Turnover %]" caption="Turnover %" measure="1" displayFolder="" measureGroup="HR Data" count="0" oneField="1">
      <fieldsUsage count="1">
        <fieldUsage x="0"/>
      </fieldsUsage>
    </cacheHierarchy>
    <cacheHierarchy uniqueName="[Measures].[__XL_Count HR Data]" caption="__XL_Count HR Data" measure="1" displayFolder="" measureGroup="HR Data" count="0" hidden="1"/>
    <cacheHierarchy uniqueName="[Measures].[__No measures defined]" caption="__No measures defined" measure="1" displayFolder="" count="0" hidden="1"/>
  </cacheHierarchies>
  <kpis count="0"/>
  <dimensions count="2">
    <dimension name="HR Data" uniqueName="[HR Data]" caption="HR Data"/>
    <dimension measure="1" name="Measures" uniqueName="[Measures]" caption="Measures"/>
  </dimensions>
  <measureGroups count="1">
    <measureGroup name="HR Data" caption="HR Data"/>
  </measureGroups>
  <maps count="1">
    <map measureGroup="0" dimension="0"/>
  </maps>
  <extLst>
    <ext xmlns:x14="http://schemas.microsoft.com/office/spreadsheetml/2009/9/main" uri="{725AE2AE-9491-48be-B2B4-4EB974FC3084}">
      <x14:pivotCacheDefinition supportSubqueryNonVisual="1" supportSubqueryCalcMem="1" supportAddCalcMems="1"/>
    </ext>
  </extLst>
</pivotCacheDefinition>
</file>

<file path=xl/pivotCache/pivotCacheDefinition8.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saveData="0" refreshedBy="Nazareno Cufre" refreshedDate="46049.739253240739" backgroundQuery="1" createdVersion="8" refreshedVersion="8" minRefreshableVersion="3" recordCount="0" supportSubquery="1" supportAdvancedDrill="1" xr:uid="{CA2E8CCF-484B-430D-8301-3A5BB19CA6F1}">
  <cacheSource type="external" connectionId="6"/>
  <cacheFields count="4">
    <cacheField name="[HR Data].[BU Region].[BU Region]" caption="BU Region" numFmtId="0" hierarchy="9" level="1">
      <sharedItems count="7">
        <s v="Central"/>
        <s v="East"/>
        <s v="Midwest"/>
        <s v="North"/>
        <s v="Northwest"/>
        <s v="South"/>
        <s v="West"/>
      </sharedItems>
    </cacheField>
    <cacheField name="[HR Data].[FP].[FP]" caption="FP" numFmtId="0" hierarchy="6" level="1">
      <sharedItems count="2">
        <s v="FT"/>
        <s v="PT"/>
      </sharedItems>
    </cacheField>
    <cacheField name="[Measures].[ActiveEmployees]" caption="ActiveEmployees" numFmtId="0" hierarchy="27" level="32767"/>
    <cacheField name="[HR Data].[Date (Year)].[Date (Year)]" caption="Date (Year)" numFmtId="0" hierarchy="17" level="1">
      <sharedItems containsSemiMixedTypes="0" containsNonDate="0" containsString="0"/>
    </cacheField>
  </cacheFields>
  <cacheHierarchies count="34">
    <cacheHierarchy uniqueName="[HR Data].[Source.Name]" caption="Source.Name" attribute="1" defaultMemberUniqueName="[HR Data].[Source.Name].[All]" allUniqueName="[HR Data].[Source.Name].[All]" dimensionUniqueName="[HR Data]" displayFolder="" count="0" memberValueDatatype="130" unbalanced="0"/>
    <cacheHierarchy uniqueName="[HR Data].[Date]" caption="Date" attribute="1" time="1" defaultMemberUniqueName="[HR Data].[Date].[All]" allUniqueName="[HR Data].[Date].[All]" dimensionUniqueName="[HR Data]" displayFolder="" count="0" memberValueDatatype="7" unbalanced="0"/>
    <cacheHierarchy uniqueName="[HR Data].[EmpID]" caption="EmpID" attribute="1" defaultMemberUniqueName="[HR Data].[EmpID].[All]" allUniqueName="[HR Data].[EmpID].[All]" dimensionUniqueName="[HR Data]" displayFolder="" count="0" memberValueDatatype="20" unbalanced="0"/>
    <cacheHierarchy uniqueName="[HR Data].[Gender]" caption="Gender" attribute="1" defaultMemberUniqueName="[HR Data].[Gender].[All]" allUniqueName="[HR Data].[Gender].[All]" dimensionUniqueName="[HR Data]" displayFolder="" count="2" memberValueDatatype="130" unbalanced="0"/>
    <cacheHierarchy uniqueName="[HR Data].[Age]" caption="Age" attribute="1" defaultMemberUniqueName="[HR Data].[Age].[All]" allUniqueName="[HR Data].[Age].[All]" dimensionUniqueName="[HR Data]" displayFolder="" count="0" memberValueDatatype="20" unbalanced="0"/>
    <cacheHierarchy uniqueName="[HR Data].[EthnicGroup]" caption="EthnicGroup" attribute="1" defaultMemberUniqueName="[HR Data].[EthnicGroup].[All]" allUniqueName="[HR Data].[EthnicGroup].[All]" dimensionUniqueName="[HR Data]" displayFolder="" count="2" memberValueDatatype="130" unbalanced="0"/>
    <cacheHierarchy uniqueName="[HR Data].[FP]" caption="FP" attribute="1" defaultMemberUniqueName="[HR Data].[FP].[All]" allUniqueName="[HR Data].[FP].[All]" dimensionUniqueName="[HR Data]" displayFolder="" count="2" memberValueDatatype="130" unbalanced="0">
      <fieldsUsage count="2">
        <fieldUsage x="-1"/>
        <fieldUsage x="1"/>
      </fieldsUsage>
    </cacheHierarchy>
    <cacheHierarchy uniqueName="[HR Data].[TermDate]" caption="TermDate" attribute="1" time="1" defaultMemberUniqueName="[HR Data].[TermDate].[All]" allUniqueName="[HR Data].[TermDate].[All]" dimensionUniqueName="[HR Data]" displayFolder="" count="0" memberValueDatatype="7" unbalanced="0"/>
    <cacheHierarchy uniqueName="[HR Data].[isNewHire]" caption="isNewHire" attribute="1" defaultMemberUniqueName="[HR Data].[isNewHire].[All]" allUniqueName="[HR Data].[isNewHire].[All]" dimensionUniqueName="[HR Data]" displayFolder="" count="0" memberValueDatatype="130" unbalanced="0"/>
    <cacheHierarchy uniqueName="[HR Data].[BU Region]" caption="BU Region" attribute="1" defaultMemberUniqueName="[HR Data].[BU Region].[All]" allUniqueName="[HR Data].[BU Region].[All]" dimensionUniqueName="[HR Data]" displayFolder="" count="2" memberValueDatatype="130" unbalanced="0">
      <fieldsUsage count="2">
        <fieldUsage x="-1"/>
        <fieldUsage x="0"/>
      </fieldsUsage>
    </cacheHierarchy>
    <cacheHierarchy uniqueName="[HR Data].[HireDate]" caption="HireDate" attribute="1" time="1" defaultMemberUniqueName="[HR Data].[HireDate].[All]" allUniqueName="[HR Data].[HireDate].[All]" dimensionUniqueName="[HR Data]" displayFolder="" count="0" memberValueDatatype="7" unbalanced="0"/>
    <cacheHierarchy uniqueName="[HR Data].[PayType]" caption="PayType" attribute="1" defaultMemberUniqueName="[HR Data].[PayType].[All]" allUniqueName="[HR Data].[PayType].[All]" dimensionUniqueName="[HR Data]" displayFolder="" count="0" memberValueDatatype="130" unbalanced="0"/>
    <cacheHierarchy uniqueName="[HR Data].[TermReason]" caption="TermReason" attribute="1" defaultMemberUniqueName="[HR Data].[TermReason].[All]" allUniqueName="[HR Data].[TermReason].[All]" dimensionUniqueName="[HR Data]" displayFolder="" count="0" memberValueDatatype="130" unbalanced="0"/>
    <cacheHierarchy uniqueName="[HR Data].[AgeGroup]" caption="AgeGroup" attribute="1" defaultMemberUniqueName="[HR Data].[AgeGroup].[All]" allUniqueName="[HR Data].[AgeGroup].[All]" dimensionUniqueName="[HR Data]" displayFolder="" count="0" memberValueDatatype="130" unbalanced="0"/>
    <cacheHierarchy uniqueName="[HR Data].[TenureDays]" caption="TenureDays" attribute="1" defaultMemberUniqueName="[HR Data].[TenureDays].[All]" allUniqueName="[HR Data].[TenureDays].[All]" dimensionUniqueName="[HR Data]" displayFolder="" count="0" memberValueDatatype="20" unbalanced="0"/>
    <cacheHierarchy uniqueName="[HR Data].[TenureMonths]" caption="TenureMonths" attribute="1" defaultMemberUniqueName="[HR Data].[TenureMonths].[All]" allUniqueName="[HR Data].[TenureMonths].[All]" dimensionUniqueName="[HR Data]" displayFolder="" count="0" memberValueDatatype="5" unbalanced="0"/>
    <cacheHierarchy uniqueName="[HR Data].[BadHires]" caption="BadHires" attribute="1" defaultMemberUniqueName="[HR Data].[BadHires].[All]" allUniqueName="[HR Data].[BadHires].[All]" dimensionUniqueName="[HR Data]" displayFolder="" count="0" memberValueDatatype="20" unbalanced="0"/>
    <cacheHierarchy uniqueName="[HR Data].[Date (Year)]" caption="Date (Year)" attribute="1" defaultMemberUniqueName="[HR Data].[Date (Year)].[All]" allUniqueName="[HR Data].[Date (Year)].[All]" dimensionUniqueName="[HR Data]" displayFolder="" count="2" memberValueDatatype="130" unbalanced="0">
      <fieldsUsage count="2">
        <fieldUsage x="-1"/>
        <fieldUsage x="3"/>
      </fieldsUsage>
    </cacheHierarchy>
    <cacheHierarchy uniqueName="[HR Data].[Date (Quarter)]" caption="Date (Quarter)" attribute="1" defaultMemberUniqueName="[HR Data].[Date (Quarter)].[All]" allUniqueName="[HR Data].[Date (Quarter)].[All]" dimensionUniqueName="[HR Data]" displayFolder="" count="0" memberValueDatatype="130" unbalanced="0"/>
    <cacheHierarchy uniqueName="[HR Data].[Date (Month)]" caption="Date (Month)" attribute="1" defaultMemberUniqueName="[HR Data].[Date (Month)].[All]" allUniqueName="[HR Data].[Date (Month)].[All]" dimensionUniqueName="[HR Data]" displayFolder="" count="0" memberValueDatatype="130" unbalanced="0"/>
    <cacheHierarchy uniqueName="[HR Data].[Date (Month Index)]" caption="Date (Month Index)" attribute="1" defaultMemberUniqueName="[HR Data].[Date (Month Index)].[All]" allUniqueName="[HR Data].[Date (Month Index)].[All]" dimensionUniqueName="[HR Data]" displayFolder="" count="0" memberValueDatatype="20" unbalanced="0" hidden="1"/>
    <cacheHierarchy uniqueName="[Measures].[Sum of EmpID]" caption="Sum of EmpID" measure="1" displayFolder="" measureGroup="HR Data" count="0">
      <extLst>
        <ext xmlns:x15="http://schemas.microsoft.com/office/spreadsheetml/2010/11/main" uri="{B97F6D7D-B522-45F9-BDA1-12C45D357490}">
          <x15:cacheHierarchy aggregatedColumn="2"/>
        </ext>
      </extLst>
    </cacheHierarchy>
    <cacheHierarchy uniqueName="[Measures].[Sum of TenureMonths]" caption="Sum of TenureMonths" measure="1" displayFolder="" measureGroup="HR Data" count="0">
      <extLst>
        <ext xmlns:x15="http://schemas.microsoft.com/office/spreadsheetml/2010/11/main" uri="{B97F6D7D-B522-45F9-BDA1-12C45D357490}">
          <x15:cacheHierarchy aggregatedColumn="15"/>
        </ext>
      </extLst>
    </cacheHierarchy>
    <cacheHierarchy uniqueName="[Measures].[Average of TenureMonths]" caption="Average of TenureMonths" measure="1" displayFolder="" measureGroup="HR Data" count="0">
      <extLst>
        <ext xmlns:x15="http://schemas.microsoft.com/office/spreadsheetml/2010/11/main" uri="{B97F6D7D-B522-45F9-BDA1-12C45D357490}">
          <x15:cacheHierarchy aggregatedColumn="15"/>
        </ext>
      </extLst>
    </cacheHierarchy>
    <cacheHierarchy uniqueName="[Measures].[Sum of BadHires]" caption="Sum of BadHires" measure="1" displayFolder="" measureGroup="HR Data" count="0">
      <extLst>
        <ext xmlns:x15="http://schemas.microsoft.com/office/spreadsheetml/2010/11/main" uri="{B97F6D7D-B522-45F9-BDA1-12C45D357490}">
          <x15:cacheHierarchy aggregatedColumn="16"/>
        </ext>
      </extLst>
    </cacheHierarchy>
    <cacheHierarchy uniqueName="[Measures].[Count of TermReason]" caption="Count of TermReason" measure="1" displayFolder="" measureGroup="HR Data" count="0">
      <extLst>
        <ext xmlns:x15="http://schemas.microsoft.com/office/spreadsheetml/2010/11/main" uri="{B97F6D7D-B522-45F9-BDA1-12C45D357490}">
          <x15:cacheHierarchy aggregatedColumn="12"/>
        </ext>
      </extLst>
    </cacheHierarchy>
    <cacheHierarchy uniqueName="[Measures].[EmpCount]" caption="EmpCount" measure="1" displayFolder="" measureGroup="HR Data" count="0"/>
    <cacheHierarchy uniqueName="[Measures].[ActiveEmployees]" caption="ActiveEmployees" measure="1" displayFolder="" measureGroup="HR Data" count="0" oneField="1">
      <fieldsUsage count="1">
        <fieldUsage x="2"/>
      </fieldsUsage>
    </cacheHierarchy>
    <cacheHierarchy uniqueName="[Measures].[New Hires]" caption="New Hires" measure="1" displayFolder="" measureGroup="HR Data" count="0"/>
    <cacheHierarchy uniqueName="[Measures].[Avg TenureMonths]" caption="Avg TenureMonths" measure="1" displayFolder="" measureGroup="HR Data" count="0"/>
    <cacheHierarchy uniqueName="[Measures].[Separation]" caption="Separation" measure="1" displayFolder="" measureGroup="HR Data" count="0"/>
    <cacheHierarchy uniqueName="[Measures].[Turnover %]" caption="Turnover %" measure="1" displayFolder="" measureGroup="HR Data" count="0"/>
    <cacheHierarchy uniqueName="[Measures].[__XL_Count HR Data]" caption="__XL_Count HR Data" measure="1" displayFolder="" measureGroup="HR Data" count="0" hidden="1"/>
    <cacheHierarchy uniqueName="[Measures].[__No measures defined]" caption="__No measures defined" measure="1" displayFolder="" count="0" hidden="1"/>
  </cacheHierarchies>
  <kpis count="0"/>
  <dimensions count="2">
    <dimension name="HR Data" uniqueName="[HR Data]" caption="HR Data"/>
    <dimension measure="1" name="Measures" uniqueName="[Measures]" caption="Measures"/>
  </dimensions>
  <measureGroups count="1">
    <measureGroup name="HR Data" caption="HR Data"/>
  </measureGroups>
  <maps count="1">
    <map measureGroup="0" dimension="0"/>
  </maps>
  <extLst>
    <ext xmlns:x14="http://schemas.microsoft.com/office/spreadsheetml/2009/9/main" uri="{725AE2AE-9491-48be-B2B4-4EB974FC3084}">
      <x14:pivotCacheDefinition supportSubqueryNonVisual="1" supportSubqueryCalcMem="1" supportAddCalcMems="1"/>
    </ext>
  </extLst>
</pivotCacheDefinition>
</file>

<file path=xl/pivotCache/pivotCacheDefinition9.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saveData="0" refreshedBy="Nazareno Cufre" refreshedDate="46049.739253703701" backgroundQuery="1" createdVersion="8" refreshedVersion="8" minRefreshableVersion="3" recordCount="0" supportSubquery="1" supportAdvancedDrill="1" xr:uid="{131740F0-29F1-4EC0-87D3-F277BDE51431}">
  <cacheSource type="external" connectionId="6"/>
  <cacheFields count="3">
    <cacheField name="[Measures].[Separation]" caption="Separation" numFmtId="0" hierarchy="30" level="32767"/>
    <cacheField name="[HR Data].[Date (Year)].[Date (Year)]" caption="Date (Year)" numFmtId="0" hierarchy="17" level="1">
      <sharedItems count="4">
        <s v="2015"/>
        <s v="2016"/>
        <s v="2017"/>
        <s v="2018"/>
      </sharedItems>
    </cacheField>
    <cacheField name="[Measures].[Sum of BadHires]" caption="Sum of BadHires" numFmtId="0" hierarchy="24" level="32767"/>
  </cacheFields>
  <cacheHierarchies count="34">
    <cacheHierarchy uniqueName="[HR Data].[Source.Name]" caption="Source.Name" attribute="1" defaultMemberUniqueName="[HR Data].[Source.Name].[All]" allUniqueName="[HR Data].[Source.Name].[All]" dimensionUniqueName="[HR Data]" displayFolder="" count="0" memberValueDatatype="130" unbalanced="0"/>
    <cacheHierarchy uniqueName="[HR Data].[Date]" caption="Date" attribute="1" time="1" defaultMemberUniqueName="[HR Data].[Date].[All]" allUniqueName="[HR Data].[Date].[All]" dimensionUniqueName="[HR Data]" displayFolder="" count="0" memberValueDatatype="7" unbalanced="0"/>
    <cacheHierarchy uniqueName="[HR Data].[EmpID]" caption="EmpID" attribute="1" defaultMemberUniqueName="[HR Data].[EmpID].[All]" allUniqueName="[HR Data].[EmpID].[All]" dimensionUniqueName="[HR Data]" displayFolder="" count="0" memberValueDatatype="20" unbalanced="0"/>
    <cacheHierarchy uniqueName="[HR Data].[Gender]" caption="Gender" attribute="1" defaultMemberUniqueName="[HR Data].[Gender].[All]" allUniqueName="[HR Data].[Gender].[All]" dimensionUniqueName="[HR Data]" displayFolder="" count="2" memberValueDatatype="130" unbalanced="0"/>
    <cacheHierarchy uniqueName="[HR Data].[Age]" caption="Age" attribute="1" defaultMemberUniqueName="[HR Data].[Age].[All]" allUniqueName="[HR Data].[Age].[All]" dimensionUniqueName="[HR Data]" displayFolder="" count="0" memberValueDatatype="20" unbalanced="0"/>
    <cacheHierarchy uniqueName="[HR Data].[EthnicGroup]" caption="EthnicGroup" attribute="1" defaultMemberUniqueName="[HR Data].[EthnicGroup].[All]" allUniqueName="[HR Data].[EthnicGroup].[All]" dimensionUniqueName="[HR Data]" displayFolder="" count="2" memberValueDatatype="130" unbalanced="0"/>
    <cacheHierarchy uniqueName="[HR Data].[FP]" caption="FP" attribute="1" defaultMemberUniqueName="[HR Data].[FP].[All]" allUniqueName="[HR Data].[FP].[All]" dimensionUniqueName="[HR Data]" displayFolder="" count="2" memberValueDatatype="130" unbalanced="0"/>
    <cacheHierarchy uniqueName="[HR Data].[TermDate]" caption="TermDate" attribute="1" time="1" defaultMemberUniqueName="[HR Data].[TermDate].[All]" allUniqueName="[HR Data].[TermDate].[All]" dimensionUniqueName="[HR Data]" displayFolder="" count="0" memberValueDatatype="7" unbalanced="0"/>
    <cacheHierarchy uniqueName="[HR Data].[isNewHire]" caption="isNewHire" attribute="1" defaultMemberUniqueName="[HR Data].[isNewHire].[All]" allUniqueName="[HR Data].[isNewHire].[All]" dimensionUniqueName="[HR Data]" displayFolder="" count="0" memberValueDatatype="130" unbalanced="0"/>
    <cacheHierarchy uniqueName="[HR Data].[BU Region]" caption="BU Region" attribute="1" defaultMemberUniqueName="[HR Data].[BU Region].[All]" allUniqueName="[HR Data].[BU Region].[All]" dimensionUniqueName="[HR Data]" displayFolder="" count="2" memberValueDatatype="130" unbalanced="0"/>
    <cacheHierarchy uniqueName="[HR Data].[HireDate]" caption="HireDate" attribute="1" time="1" defaultMemberUniqueName="[HR Data].[HireDate].[All]" allUniqueName="[HR Data].[HireDate].[All]" dimensionUniqueName="[HR Data]" displayFolder="" count="0" memberValueDatatype="7" unbalanced="0"/>
    <cacheHierarchy uniqueName="[HR Data].[PayType]" caption="PayType" attribute="1" defaultMemberUniqueName="[HR Data].[PayType].[All]" allUniqueName="[HR Data].[PayType].[All]" dimensionUniqueName="[HR Data]" displayFolder="" count="0" memberValueDatatype="130" unbalanced="0"/>
    <cacheHierarchy uniqueName="[HR Data].[TermReason]" caption="TermReason" attribute="1" defaultMemberUniqueName="[HR Data].[TermReason].[All]" allUniqueName="[HR Data].[TermReason].[All]" dimensionUniqueName="[HR Data]" displayFolder="" count="0" memberValueDatatype="130" unbalanced="0"/>
    <cacheHierarchy uniqueName="[HR Data].[AgeGroup]" caption="AgeGroup" attribute="1" defaultMemberUniqueName="[HR Data].[AgeGroup].[All]" allUniqueName="[HR Data].[AgeGroup].[All]" dimensionUniqueName="[HR Data]" displayFolder="" count="0" memberValueDatatype="130" unbalanced="0"/>
    <cacheHierarchy uniqueName="[HR Data].[TenureDays]" caption="TenureDays" attribute="1" defaultMemberUniqueName="[HR Data].[TenureDays].[All]" allUniqueName="[HR Data].[TenureDays].[All]" dimensionUniqueName="[HR Data]" displayFolder="" count="0" memberValueDatatype="20" unbalanced="0"/>
    <cacheHierarchy uniqueName="[HR Data].[TenureMonths]" caption="TenureMonths" attribute="1" defaultMemberUniqueName="[HR Data].[TenureMonths].[All]" allUniqueName="[HR Data].[TenureMonths].[All]" dimensionUniqueName="[HR Data]" displayFolder="" count="0" memberValueDatatype="5" unbalanced="0"/>
    <cacheHierarchy uniqueName="[HR Data].[BadHires]" caption="BadHires" attribute="1" defaultMemberUniqueName="[HR Data].[BadHires].[All]" allUniqueName="[HR Data].[BadHires].[All]" dimensionUniqueName="[HR Data]" displayFolder="" count="0" memberValueDatatype="20" unbalanced="0"/>
    <cacheHierarchy uniqueName="[HR Data].[Date (Year)]" caption="Date (Year)" attribute="1" defaultMemberUniqueName="[HR Data].[Date (Year)].[All]" allUniqueName="[HR Data].[Date (Year)].[All]" dimensionUniqueName="[HR Data]" displayFolder="" count="2" memberValueDatatype="130" unbalanced="0">
      <fieldsUsage count="2">
        <fieldUsage x="-1"/>
        <fieldUsage x="1"/>
      </fieldsUsage>
    </cacheHierarchy>
    <cacheHierarchy uniqueName="[HR Data].[Date (Quarter)]" caption="Date (Quarter)" attribute="1" defaultMemberUniqueName="[HR Data].[Date (Quarter)].[All]" allUniqueName="[HR Data].[Date (Quarter)].[All]" dimensionUniqueName="[HR Data]" displayFolder="" count="0" memberValueDatatype="130" unbalanced="0"/>
    <cacheHierarchy uniqueName="[HR Data].[Date (Month)]" caption="Date (Month)" attribute="1" defaultMemberUniqueName="[HR Data].[Date (Month)].[All]" allUniqueName="[HR Data].[Date (Month)].[All]" dimensionUniqueName="[HR Data]" displayFolder="" count="0" memberValueDatatype="130" unbalanced="0"/>
    <cacheHierarchy uniqueName="[HR Data].[Date (Month Index)]" caption="Date (Month Index)" attribute="1" defaultMemberUniqueName="[HR Data].[Date (Month Index)].[All]" allUniqueName="[HR Data].[Date (Month Index)].[All]" dimensionUniqueName="[HR Data]" displayFolder="" count="0" memberValueDatatype="20" unbalanced="0" hidden="1"/>
    <cacheHierarchy uniqueName="[Measures].[Sum of EmpID]" caption="Sum of EmpID" measure="1" displayFolder="" measureGroup="HR Data" count="0">
      <extLst>
        <ext xmlns:x15="http://schemas.microsoft.com/office/spreadsheetml/2010/11/main" uri="{B97F6D7D-B522-45F9-BDA1-12C45D357490}">
          <x15:cacheHierarchy aggregatedColumn="2"/>
        </ext>
      </extLst>
    </cacheHierarchy>
    <cacheHierarchy uniqueName="[Measures].[Sum of TenureMonths]" caption="Sum of TenureMonths" measure="1" displayFolder="" measureGroup="HR Data" count="0">
      <extLst>
        <ext xmlns:x15="http://schemas.microsoft.com/office/spreadsheetml/2010/11/main" uri="{B97F6D7D-B522-45F9-BDA1-12C45D357490}">
          <x15:cacheHierarchy aggregatedColumn="15"/>
        </ext>
      </extLst>
    </cacheHierarchy>
    <cacheHierarchy uniqueName="[Measures].[Average of TenureMonths]" caption="Average of TenureMonths" measure="1" displayFolder="" measureGroup="HR Data" count="0">
      <extLst>
        <ext xmlns:x15="http://schemas.microsoft.com/office/spreadsheetml/2010/11/main" uri="{B97F6D7D-B522-45F9-BDA1-12C45D357490}">
          <x15:cacheHierarchy aggregatedColumn="15"/>
        </ext>
      </extLst>
    </cacheHierarchy>
    <cacheHierarchy uniqueName="[Measures].[Sum of BadHires]" caption="Sum of BadHires" measure="1" displayFolder="" measureGroup="HR Data" count="0" oneField="1">
      <fieldsUsage count="1">
        <fieldUsage x="2"/>
      </fieldsUsage>
      <extLst>
        <ext xmlns:x15="http://schemas.microsoft.com/office/spreadsheetml/2010/11/main" uri="{B97F6D7D-B522-45F9-BDA1-12C45D357490}">
          <x15:cacheHierarchy aggregatedColumn="16"/>
        </ext>
      </extLst>
    </cacheHierarchy>
    <cacheHierarchy uniqueName="[Measures].[Count of TermReason]" caption="Count of TermReason" measure="1" displayFolder="" measureGroup="HR Data" count="0">
      <extLst>
        <ext xmlns:x15="http://schemas.microsoft.com/office/spreadsheetml/2010/11/main" uri="{B97F6D7D-B522-45F9-BDA1-12C45D357490}">
          <x15:cacheHierarchy aggregatedColumn="12"/>
        </ext>
      </extLst>
    </cacheHierarchy>
    <cacheHierarchy uniqueName="[Measures].[EmpCount]" caption="EmpCount" measure="1" displayFolder="" measureGroup="HR Data" count="0"/>
    <cacheHierarchy uniqueName="[Measures].[ActiveEmployees]" caption="ActiveEmployees" measure="1" displayFolder="" measureGroup="HR Data" count="0"/>
    <cacheHierarchy uniqueName="[Measures].[New Hires]" caption="New Hires" measure="1" displayFolder="" measureGroup="HR Data" count="0"/>
    <cacheHierarchy uniqueName="[Measures].[Avg TenureMonths]" caption="Avg TenureMonths" measure="1" displayFolder="" measureGroup="HR Data" count="0"/>
    <cacheHierarchy uniqueName="[Measures].[Separation]" caption="Separation" measure="1" displayFolder="" measureGroup="HR Data" count="0" oneField="1">
      <fieldsUsage count="1">
        <fieldUsage x="0"/>
      </fieldsUsage>
    </cacheHierarchy>
    <cacheHierarchy uniqueName="[Measures].[Turnover %]" caption="Turnover %" measure="1" displayFolder="" measureGroup="HR Data" count="0"/>
    <cacheHierarchy uniqueName="[Measures].[__XL_Count HR Data]" caption="__XL_Count HR Data" measure="1" displayFolder="" measureGroup="HR Data" count="0" hidden="1"/>
    <cacheHierarchy uniqueName="[Measures].[__No measures defined]" caption="__No measures defined" measure="1" displayFolder="" count="0" hidden="1"/>
  </cacheHierarchies>
  <kpis count="0"/>
  <dimensions count="2">
    <dimension name="HR Data" uniqueName="[HR Data]" caption="HR Data"/>
    <dimension measure="1" name="Measures" uniqueName="[Measures]" caption="Measures"/>
  </dimensions>
  <measureGroups count="1">
    <measureGroup name="HR Data" caption="HR Data"/>
  </measureGroups>
  <maps count="1">
    <map measureGroup="0" dimension="0"/>
  </maps>
  <extLst>
    <ext xmlns:x14="http://schemas.microsoft.com/office/spreadsheetml/2009/9/main" uri="{725AE2AE-9491-48be-B2B4-4EB974FC3084}">
      <x14:pivotCacheDefinition supportSubqueryNonVisual="1" supportSubqueryCalcMem="1" supportAddCalcMems="1"/>
    </ext>
  </extLst>
</pivotCacheDefinition>
</file>

<file path=xl/pivotCache/pivotCacheDefinition10.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saveData="0" refreshedBy="Nazareno Cufre" refreshedDate="46049.739254050925" backgroundQuery="1" createdVersion="8" refreshedVersion="8" minRefreshableVersion="3" recordCount="0" supportSubquery="1" supportAdvancedDrill="1" xr:uid="{3B4534CA-0637-4A4B-9641-D4C155758E62}">
  <cacheSource type="external" connectionId="6"/>
  <cacheFields count="5">
    <cacheField name="[HR Data].[EthnicGroup].[EthnicGroup]" caption="EthnicGroup" numFmtId="0" hierarchy="5" level="1">
      <sharedItems count="7">
        <s v="Group A"/>
        <s v="Group B"/>
        <s v="Group C"/>
        <s v="Group D"/>
        <s v="Group E"/>
        <s v="Group F"/>
        <s v="Group G"/>
      </sharedItems>
    </cacheField>
    <cacheField name="[HR Data].[Gender].[Gender]" caption="Gender" numFmtId="0" hierarchy="3" level="1">
      <sharedItems count="2">
        <s v="F"/>
        <s v="M"/>
      </sharedItems>
    </cacheField>
    <cacheField name="[HR Data].[FP].[FP]" caption="FP" numFmtId="0" hierarchy="6" level="1">
      <sharedItems count="2">
        <s v="FT"/>
        <s v="PT"/>
      </sharedItems>
    </cacheField>
    <cacheField name="[Measures].[Avg TenureMonths]" caption="Avg TenureMonths" numFmtId="0" hierarchy="29" level="32767"/>
    <cacheField name="[HR Data].[Date (Year)].[Date (Year)]" caption="Date (Year)" numFmtId="0" hierarchy="17" level="1">
      <sharedItems containsSemiMixedTypes="0" containsNonDate="0" containsString="0"/>
    </cacheField>
  </cacheFields>
  <cacheHierarchies count="34">
    <cacheHierarchy uniqueName="[HR Data].[Source.Name]" caption="Source.Name" attribute="1" defaultMemberUniqueName="[HR Data].[Source.Name].[All]" allUniqueName="[HR Data].[Source.Name].[All]" dimensionUniqueName="[HR Data]" displayFolder="" count="0" memberValueDatatype="130" unbalanced="0"/>
    <cacheHierarchy uniqueName="[HR Data].[Date]" caption="Date" attribute="1" time="1" defaultMemberUniqueName="[HR Data].[Date].[All]" allUniqueName="[HR Data].[Date].[All]" dimensionUniqueName="[HR Data]" displayFolder="" count="0" memberValueDatatype="7" unbalanced="0"/>
    <cacheHierarchy uniqueName="[HR Data].[EmpID]" caption="EmpID" attribute="1" defaultMemberUniqueName="[HR Data].[EmpID].[All]" allUniqueName="[HR Data].[EmpID].[All]" dimensionUniqueName="[HR Data]" displayFolder="" count="0" memberValueDatatype="20" unbalanced="0"/>
    <cacheHierarchy uniqueName="[HR Data].[Gender]" caption="Gender" attribute="1" defaultMemberUniqueName="[HR Data].[Gender].[All]" allUniqueName="[HR Data].[Gender].[All]" dimensionUniqueName="[HR Data]" displayFolder="" count="2" memberValueDatatype="130" unbalanced="0">
      <fieldsUsage count="2">
        <fieldUsage x="-1"/>
        <fieldUsage x="1"/>
      </fieldsUsage>
    </cacheHierarchy>
    <cacheHierarchy uniqueName="[HR Data].[Age]" caption="Age" attribute="1" defaultMemberUniqueName="[HR Data].[Age].[All]" allUniqueName="[HR Data].[Age].[All]" dimensionUniqueName="[HR Data]" displayFolder="" count="0" memberValueDatatype="20" unbalanced="0"/>
    <cacheHierarchy uniqueName="[HR Data].[EthnicGroup]" caption="EthnicGroup" attribute="1" defaultMemberUniqueName="[HR Data].[EthnicGroup].[All]" allUniqueName="[HR Data].[EthnicGroup].[All]" dimensionUniqueName="[HR Data]" displayFolder="" count="2" memberValueDatatype="130" unbalanced="0">
      <fieldsUsage count="2">
        <fieldUsage x="-1"/>
        <fieldUsage x="0"/>
      </fieldsUsage>
    </cacheHierarchy>
    <cacheHierarchy uniqueName="[HR Data].[FP]" caption="FP" attribute="1" defaultMemberUniqueName="[HR Data].[FP].[All]" allUniqueName="[HR Data].[FP].[All]" dimensionUniqueName="[HR Data]" displayFolder="" count="2" memberValueDatatype="130" unbalanced="0">
      <fieldsUsage count="2">
        <fieldUsage x="-1"/>
        <fieldUsage x="2"/>
      </fieldsUsage>
    </cacheHierarchy>
    <cacheHierarchy uniqueName="[HR Data].[TermDate]" caption="TermDate" attribute="1" time="1" defaultMemberUniqueName="[HR Data].[TermDate].[All]" allUniqueName="[HR Data].[TermDate].[All]" dimensionUniqueName="[HR Data]" displayFolder="" count="0" memberValueDatatype="7" unbalanced="0"/>
    <cacheHierarchy uniqueName="[HR Data].[isNewHire]" caption="isNewHire" attribute="1" defaultMemberUniqueName="[HR Data].[isNewHire].[All]" allUniqueName="[HR Data].[isNewHire].[All]" dimensionUniqueName="[HR Data]" displayFolder="" count="0" memberValueDatatype="130" unbalanced="0"/>
    <cacheHierarchy uniqueName="[HR Data].[BU Region]" caption="BU Region" attribute="1" defaultMemberUniqueName="[HR Data].[BU Region].[All]" allUniqueName="[HR Data].[BU Region].[All]" dimensionUniqueName="[HR Data]" displayFolder="" count="2" memberValueDatatype="130" unbalanced="0"/>
    <cacheHierarchy uniqueName="[HR Data].[HireDate]" caption="HireDate" attribute="1" time="1" defaultMemberUniqueName="[HR Data].[HireDate].[All]" allUniqueName="[HR Data].[HireDate].[All]" dimensionUniqueName="[HR Data]" displayFolder="" count="0" memberValueDatatype="7" unbalanced="0"/>
    <cacheHierarchy uniqueName="[HR Data].[PayType]" caption="PayType" attribute="1" defaultMemberUniqueName="[HR Data].[PayType].[All]" allUniqueName="[HR Data].[PayType].[All]" dimensionUniqueName="[HR Data]" displayFolder="" count="0" memberValueDatatype="130" unbalanced="0"/>
    <cacheHierarchy uniqueName="[HR Data].[TermReason]" caption="TermReason" attribute="1" defaultMemberUniqueName="[HR Data].[TermReason].[All]" allUniqueName="[HR Data].[TermReason].[All]" dimensionUniqueName="[HR Data]" displayFolder="" count="0" memberValueDatatype="130" unbalanced="0"/>
    <cacheHierarchy uniqueName="[HR Data].[AgeGroup]" caption="AgeGroup" attribute="1" defaultMemberUniqueName="[HR Data].[AgeGroup].[All]" allUniqueName="[HR Data].[AgeGroup].[All]" dimensionUniqueName="[HR Data]" displayFolder="" count="0" memberValueDatatype="130" unbalanced="0"/>
    <cacheHierarchy uniqueName="[HR Data].[TenureDays]" caption="TenureDays" attribute="1" defaultMemberUniqueName="[HR Data].[TenureDays].[All]" allUniqueName="[HR Data].[TenureDays].[All]" dimensionUniqueName="[HR Data]" displayFolder="" count="0" memberValueDatatype="20" unbalanced="0"/>
    <cacheHierarchy uniqueName="[HR Data].[TenureMonths]" caption="TenureMonths" attribute="1" defaultMemberUniqueName="[HR Data].[TenureMonths].[All]" allUniqueName="[HR Data].[TenureMonths].[All]" dimensionUniqueName="[HR Data]" displayFolder="" count="0" memberValueDatatype="5" unbalanced="0"/>
    <cacheHierarchy uniqueName="[HR Data].[BadHires]" caption="BadHires" attribute="1" defaultMemberUniqueName="[HR Data].[BadHires].[All]" allUniqueName="[HR Data].[BadHires].[All]" dimensionUniqueName="[HR Data]" displayFolder="" count="0" memberValueDatatype="20" unbalanced="0"/>
    <cacheHierarchy uniqueName="[HR Data].[Date (Year)]" caption="Date (Year)" attribute="1" defaultMemberUniqueName="[HR Data].[Date (Year)].[All]" allUniqueName="[HR Data].[Date (Year)].[All]" dimensionUniqueName="[HR Data]" displayFolder="" count="2" memberValueDatatype="130" unbalanced="0">
      <fieldsUsage count="2">
        <fieldUsage x="-1"/>
        <fieldUsage x="4"/>
      </fieldsUsage>
    </cacheHierarchy>
    <cacheHierarchy uniqueName="[HR Data].[Date (Quarter)]" caption="Date (Quarter)" attribute="1" defaultMemberUniqueName="[HR Data].[Date (Quarter)].[All]" allUniqueName="[HR Data].[Date (Quarter)].[All]" dimensionUniqueName="[HR Data]" displayFolder="" count="0" memberValueDatatype="130" unbalanced="0"/>
    <cacheHierarchy uniqueName="[HR Data].[Date (Month)]" caption="Date (Month)" attribute="1" defaultMemberUniqueName="[HR Data].[Date (Month)].[All]" allUniqueName="[HR Data].[Date (Month)].[All]" dimensionUniqueName="[HR Data]" displayFolder="" count="0" memberValueDatatype="130" unbalanced="0"/>
    <cacheHierarchy uniqueName="[HR Data].[Date (Month Index)]" caption="Date (Month Index)" attribute="1" defaultMemberUniqueName="[HR Data].[Date (Month Index)].[All]" allUniqueName="[HR Data].[Date (Month Index)].[All]" dimensionUniqueName="[HR Data]" displayFolder="" count="0" memberValueDatatype="20" unbalanced="0" hidden="1"/>
    <cacheHierarchy uniqueName="[Measures].[Sum of EmpID]" caption="Sum of EmpID" measure="1" displayFolder="" measureGroup="HR Data" count="0">
      <extLst>
        <ext xmlns:x15="http://schemas.microsoft.com/office/spreadsheetml/2010/11/main" uri="{B97F6D7D-B522-45F9-BDA1-12C45D357490}">
          <x15:cacheHierarchy aggregatedColumn="2"/>
        </ext>
      </extLst>
    </cacheHierarchy>
    <cacheHierarchy uniqueName="[Measures].[Sum of TenureMonths]" caption="Sum of TenureMonths" measure="1" displayFolder="" measureGroup="HR Data" count="0">
      <extLst>
        <ext xmlns:x15="http://schemas.microsoft.com/office/spreadsheetml/2010/11/main" uri="{B97F6D7D-B522-45F9-BDA1-12C45D357490}">
          <x15:cacheHierarchy aggregatedColumn="15"/>
        </ext>
      </extLst>
    </cacheHierarchy>
    <cacheHierarchy uniqueName="[Measures].[Average of TenureMonths]" caption="Average of TenureMonths" measure="1" displayFolder="" measureGroup="HR Data" count="0">
      <extLst>
        <ext xmlns:x15="http://schemas.microsoft.com/office/spreadsheetml/2010/11/main" uri="{B97F6D7D-B522-45F9-BDA1-12C45D357490}">
          <x15:cacheHierarchy aggregatedColumn="15"/>
        </ext>
      </extLst>
    </cacheHierarchy>
    <cacheHierarchy uniqueName="[Measures].[Sum of BadHires]" caption="Sum of BadHires" measure="1" displayFolder="" measureGroup="HR Data" count="0">
      <extLst>
        <ext xmlns:x15="http://schemas.microsoft.com/office/spreadsheetml/2010/11/main" uri="{B97F6D7D-B522-45F9-BDA1-12C45D357490}">
          <x15:cacheHierarchy aggregatedColumn="16"/>
        </ext>
      </extLst>
    </cacheHierarchy>
    <cacheHierarchy uniqueName="[Measures].[Count of TermReason]" caption="Count of TermReason" measure="1" displayFolder="" measureGroup="HR Data" count="0">
      <extLst>
        <ext xmlns:x15="http://schemas.microsoft.com/office/spreadsheetml/2010/11/main" uri="{B97F6D7D-B522-45F9-BDA1-12C45D357490}">
          <x15:cacheHierarchy aggregatedColumn="12"/>
        </ext>
      </extLst>
    </cacheHierarchy>
    <cacheHierarchy uniqueName="[Measures].[EmpCount]" caption="EmpCount" measure="1" displayFolder="" measureGroup="HR Data" count="0"/>
    <cacheHierarchy uniqueName="[Measures].[ActiveEmployees]" caption="ActiveEmployees" measure="1" displayFolder="" measureGroup="HR Data" count="0"/>
    <cacheHierarchy uniqueName="[Measures].[New Hires]" caption="New Hires" measure="1" displayFolder="" measureGroup="HR Data" count="0"/>
    <cacheHierarchy uniqueName="[Measures].[Avg TenureMonths]" caption="Avg TenureMonths" measure="1" displayFolder="" measureGroup="HR Data" count="0" oneField="1">
      <fieldsUsage count="1">
        <fieldUsage x="3"/>
      </fieldsUsage>
    </cacheHierarchy>
    <cacheHierarchy uniqueName="[Measures].[Separation]" caption="Separation" measure="1" displayFolder="" measureGroup="HR Data" count="0"/>
    <cacheHierarchy uniqueName="[Measures].[Turnover %]" caption="Turnover %" measure="1" displayFolder="" measureGroup="HR Data" count="0"/>
    <cacheHierarchy uniqueName="[Measures].[__XL_Count HR Data]" caption="__XL_Count HR Data" measure="1" displayFolder="" measureGroup="HR Data" count="0" hidden="1"/>
    <cacheHierarchy uniqueName="[Measures].[__No measures defined]" caption="__No measures defined" measure="1" displayFolder="" count="0" hidden="1"/>
  </cacheHierarchies>
  <kpis count="0"/>
  <dimensions count="2">
    <dimension name="HR Data" uniqueName="[HR Data]" caption="HR Data"/>
    <dimension measure="1" name="Measures" uniqueName="[Measures]" caption="Measures"/>
  </dimensions>
  <measureGroups count="1">
    <measureGroup name="HR Data" caption="HR Data"/>
  </measureGroups>
  <maps count="1">
    <map measureGroup="0" dimension="0"/>
  </maps>
  <extLst>
    <ext xmlns:x14="http://schemas.microsoft.com/office/spreadsheetml/2009/9/main" uri="{725AE2AE-9491-48be-B2B4-4EB974FC3084}">
      <x14:pivotCacheDefinition supportSubqueryNonVisual="1" supportSubqueryCalcMem="1" supportAddCalcMems="1"/>
    </ext>
  </extLst>
</pivotCacheDefinition>
</file>

<file path=xl/pivotCache/pivotCacheDefinition1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saveData="0" refreshedBy="Nazareno Cufre" refreshedDate="46049.739254398148" backgroundQuery="1" createdVersion="8" refreshedVersion="8" minRefreshableVersion="3" recordCount="0" supportSubquery="1" supportAdvancedDrill="1" xr:uid="{5594EE5B-108D-45D3-961D-9E74643B71A6}">
  <cacheSource type="external" connectionId="6"/>
  <cacheFields count="3">
    <cacheField name="[Measures].[Separation]" caption="Separation" numFmtId="0" hierarchy="30" level="32767"/>
    <cacheField name="[HR Data].[Date (Year)].[Date (Year)]" caption="Date (Year)" numFmtId="0" hierarchy="17" level="1">
      <sharedItems count="4">
        <s v="2015"/>
        <s v="2016"/>
        <s v="2017"/>
        <s v="2018"/>
      </sharedItems>
    </cacheField>
    <cacheField name="[HR Data].[TermReason].[TermReason]" caption="TermReason" numFmtId="0" hierarchy="12" level="1">
      <sharedItems count="2">
        <s v="Involuntary"/>
        <s v="Voluntary"/>
      </sharedItems>
    </cacheField>
  </cacheFields>
  <cacheHierarchies count="34">
    <cacheHierarchy uniqueName="[HR Data].[Source.Name]" caption="Source.Name" attribute="1" defaultMemberUniqueName="[HR Data].[Source.Name].[All]" allUniqueName="[HR Data].[Source.Name].[All]" dimensionUniqueName="[HR Data]" displayFolder="" count="0" memberValueDatatype="130" unbalanced="0"/>
    <cacheHierarchy uniqueName="[HR Data].[Date]" caption="Date" attribute="1" time="1" defaultMemberUniqueName="[HR Data].[Date].[All]" allUniqueName="[HR Data].[Date].[All]" dimensionUniqueName="[HR Data]" displayFolder="" count="0" memberValueDatatype="7" unbalanced="0"/>
    <cacheHierarchy uniqueName="[HR Data].[EmpID]" caption="EmpID" attribute="1" defaultMemberUniqueName="[HR Data].[EmpID].[All]" allUniqueName="[HR Data].[EmpID].[All]" dimensionUniqueName="[HR Data]" displayFolder="" count="0" memberValueDatatype="20" unbalanced="0"/>
    <cacheHierarchy uniqueName="[HR Data].[Gender]" caption="Gender" attribute="1" defaultMemberUniqueName="[HR Data].[Gender].[All]" allUniqueName="[HR Data].[Gender].[All]" dimensionUniqueName="[HR Data]" displayFolder="" count="2" memberValueDatatype="130" unbalanced="0"/>
    <cacheHierarchy uniqueName="[HR Data].[Age]" caption="Age" attribute="1" defaultMemberUniqueName="[HR Data].[Age].[All]" allUniqueName="[HR Data].[Age].[All]" dimensionUniqueName="[HR Data]" displayFolder="" count="0" memberValueDatatype="20" unbalanced="0"/>
    <cacheHierarchy uniqueName="[HR Data].[EthnicGroup]" caption="EthnicGroup" attribute="1" defaultMemberUniqueName="[HR Data].[EthnicGroup].[All]" allUniqueName="[HR Data].[EthnicGroup].[All]" dimensionUniqueName="[HR Data]" displayFolder="" count="2" memberValueDatatype="130" unbalanced="0"/>
    <cacheHierarchy uniqueName="[HR Data].[FP]" caption="FP" attribute="1" defaultMemberUniqueName="[HR Data].[FP].[All]" allUniqueName="[HR Data].[FP].[All]" dimensionUniqueName="[HR Data]" displayFolder="" count="2" memberValueDatatype="130" unbalanced="0"/>
    <cacheHierarchy uniqueName="[HR Data].[TermDate]" caption="TermDate" attribute="1" time="1" defaultMemberUniqueName="[HR Data].[TermDate].[All]" allUniqueName="[HR Data].[TermDate].[All]" dimensionUniqueName="[HR Data]" displayFolder="" count="0" memberValueDatatype="7" unbalanced="0"/>
    <cacheHierarchy uniqueName="[HR Data].[isNewHire]" caption="isNewHire" attribute="1" defaultMemberUniqueName="[HR Data].[isNewHire].[All]" allUniqueName="[HR Data].[isNewHire].[All]" dimensionUniqueName="[HR Data]" displayFolder="" count="0" memberValueDatatype="130" unbalanced="0"/>
    <cacheHierarchy uniqueName="[HR Data].[BU Region]" caption="BU Region" attribute="1" defaultMemberUniqueName="[HR Data].[BU Region].[All]" allUniqueName="[HR Data].[BU Region].[All]" dimensionUniqueName="[HR Data]" displayFolder="" count="2" memberValueDatatype="130" unbalanced="0"/>
    <cacheHierarchy uniqueName="[HR Data].[HireDate]" caption="HireDate" attribute="1" time="1" defaultMemberUniqueName="[HR Data].[HireDate].[All]" allUniqueName="[HR Data].[HireDate].[All]" dimensionUniqueName="[HR Data]" displayFolder="" count="0" memberValueDatatype="7" unbalanced="0"/>
    <cacheHierarchy uniqueName="[HR Data].[PayType]" caption="PayType" attribute="1" defaultMemberUniqueName="[HR Data].[PayType].[All]" allUniqueName="[HR Data].[PayType].[All]" dimensionUniqueName="[HR Data]" displayFolder="" count="0" memberValueDatatype="130" unbalanced="0"/>
    <cacheHierarchy uniqueName="[HR Data].[TermReason]" caption="TermReason" attribute="1" defaultMemberUniqueName="[HR Data].[TermReason].[All]" allUniqueName="[HR Data].[TermReason].[All]" dimensionUniqueName="[HR Data]" displayFolder="" count="2" memberValueDatatype="130" unbalanced="0">
      <fieldsUsage count="2">
        <fieldUsage x="-1"/>
        <fieldUsage x="2"/>
      </fieldsUsage>
    </cacheHierarchy>
    <cacheHierarchy uniqueName="[HR Data].[AgeGroup]" caption="AgeGroup" attribute="1" defaultMemberUniqueName="[HR Data].[AgeGroup].[All]" allUniqueName="[HR Data].[AgeGroup].[All]" dimensionUniqueName="[HR Data]" displayFolder="" count="0" memberValueDatatype="130" unbalanced="0"/>
    <cacheHierarchy uniqueName="[HR Data].[TenureDays]" caption="TenureDays" attribute="1" defaultMemberUniqueName="[HR Data].[TenureDays].[All]" allUniqueName="[HR Data].[TenureDays].[All]" dimensionUniqueName="[HR Data]" displayFolder="" count="0" memberValueDatatype="20" unbalanced="0"/>
    <cacheHierarchy uniqueName="[HR Data].[TenureMonths]" caption="TenureMonths" attribute="1" defaultMemberUniqueName="[HR Data].[TenureMonths].[All]" allUniqueName="[HR Data].[TenureMonths].[All]" dimensionUniqueName="[HR Data]" displayFolder="" count="0" memberValueDatatype="5" unbalanced="0"/>
    <cacheHierarchy uniqueName="[HR Data].[BadHires]" caption="BadHires" attribute="1" defaultMemberUniqueName="[HR Data].[BadHires].[All]" allUniqueName="[HR Data].[BadHires].[All]" dimensionUniqueName="[HR Data]" displayFolder="" count="0" memberValueDatatype="20" unbalanced="0"/>
    <cacheHierarchy uniqueName="[HR Data].[Date (Year)]" caption="Date (Year)" attribute="1" defaultMemberUniqueName="[HR Data].[Date (Year)].[All]" allUniqueName="[HR Data].[Date (Year)].[All]" dimensionUniqueName="[HR Data]" displayFolder="" count="2" memberValueDatatype="130" unbalanced="0">
      <fieldsUsage count="2">
        <fieldUsage x="-1"/>
        <fieldUsage x="1"/>
      </fieldsUsage>
    </cacheHierarchy>
    <cacheHierarchy uniqueName="[HR Data].[Date (Quarter)]" caption="Date (Quarter)" attribute="1" defaultMemberUniqueName="[HR Data].[Date (Quarter)].[All]" allUniqueName="[HR Data].[Date (Quarter)].[All]" dimensionUniqueName="[HR Data]" displayFolder="" count="0" memberValueDatatype="130" unbalanced="0"/>
    <cacheHierarchy uniqueName="[HR Data].[Date (Month)]" caption="Date (Month)" attribute="1" defaultMemberUniqueName="[HR Data].[Date (Month)].[All]" allUniqueName="[HR Data].[Date (Month)].[All]" dimensionUniqueName="[HR Data]" displayFolder="" count="0" memberValueDatatype="130" unbalanced="0"/>
    <cacheHierarchy uniqueName="[HR Data].[Date (Month Index)]" caption="Date (Month Index)" attribute="1" defaultMemberUniqueName="[HR Data].[Date (Month Index)].[All]" allUniqueName="[HR Data].[Date (Month Index)].[All]" dimensionUniqueName="[HR Data]" displayFolder="" count="0" memberValueDatatype="20" unbalanced="0" hidden="1"/>
    <cacheHierarchy uniqueName="[Measures].[Sum of EmpID]" caption="Sum of EmpID" measure="1" displayFolder="" measureGroup="HR Data" count="0">
      <extLst>
        <ext xmlns:x15="http://schemas.microsoft.com/office/spreadsheetml/2010/11/main" uri="{B97F6D7D-B522-45F9-BDA1-12C45D357490}">
          <x15:cacheHierarchy aggregatedColumn="2"/>
        </ext>
      </extLst>
    </cacheHierarchy>
    <cacheHierarchy uniqueName="[Measures].[Sum of TenureMonths]" caption="Sum of TenureMonths" measure="1" displayFolder="" measureGroup="HR Data" count="0">
      <extLst>
        <ext xmlns:x15="http://schemas.microsoft.com/office/spreadsheetml/2010/11/main" uri="{B97F6D7D-B522-45F9-BDA1-12C45D357490}">
          <x15:cacheHierarchy aggregatedColumn="15"/>
        </ext>
      </extLst>
    </cacheHierarchy>
    <cacheHierarchy uniqueName="[Measures].[Average of TenureMonths]" caption="Average of TenureMonths" measure="1" displayFolder="" measureGroup="HR Data" count="0">
      <extLst>
        <ext xmlns:x15="http://schemas.microsoft.com/office/spreadsheetml/2010/11/main" uri="{B97F6D7D-B522-45F9-BDA1-12C45D357490}">
          <x15:cacheHierarchy aggregatedColumn="15"/>
        </ext>
      </extLst>
    </cacheHierarchy>
    <cacheHierarchy uniqueName="[Measures].[Sum of BadHires]" caption="Sum of BadHires" measure="1" displayFolder="" measureGroup="HR Data" count="0">
      <extLst>
        <ext xmlns:x15="http://schemas.microsoft.com/office/spreadsheetml/2010/11/main" uri="{B97F6D7D-B522-45F9-BDA1-12C45D357490}">
          <x15:cacheHierarchy aggregatedColumn="16"/>
        </ext>
      </extLst>
    </cacheHierarchy>
    <cacheHierarchy uniqueName="[Measures].[Count of TermReason]" caption="Count of TermReason" measure="1" displayFolder="" measureGroup="HR Data" count="0">
      <extLst>
        <ext xmlns:x15="http://schemas.microsoft.com/office/spreadsheetml/2010/11/main" uri="{B97F6D7D-B522-45F9-BDA1-12C45D357490}">
          <x15:cacheHierarchy aggregatedColumn="12"/>
        </ext>
      </extLst>
    </cacheHierarchy>
    <cacheHierarchy uniqueName="[Measures].[EmpCount]" caption="EmpCount" measure="1" displayFolder="" measureGroup="HR Data" count="0"/>
    <cacheHierarchy uniqueName="[Measures].[ActiveEmployees]" caption="ActiveEmployees" measure="1" displayFolder="" measureGroup="HR Data" count="0"/>
    <cacheHierarchy uniqueName="[Measures].[New Hires]" caption="New Hires" measure="1" displayFolder="" measureGroup="HR Data" count="0"/>
    <cacheHierarchy uniqueName="[Measures].[Avg TenureMonths]" caption="Avg TenureMonths" measure="1" displayFolder="" measureGroup="HR Data" count="0"/>
    <cacheHierarchy uniqueName="[Measures].[Separation]" caption="Separation" measure="1" displayFolder="" measureGroup="HR Data" count="0" oneField="1">
      <fieldsUsage count="1">
        <fieldUsage x="0"/>
      </fieldsUsage>
    </cacheHierarchy>
    <cacheHierarchy uniqueName="[Measures].[Turnover %]" caption="Turnover %" measure="1" displayFolder="" measureGroup="HR Data" count="0"/>
    <cacheHierarchy uniqueName="[Measures].[__XL_Count HR Data]" caption="__XL_Count HR Data" measure="1" displayFolder="" measureGroup="HR Data" count="0" hidden="1"/>
    <cacheHierarchy uniqueName="[Measures].[__No measures defined]" caption="__No measures defined" measure="1" displayFolder="" count="0" hidden="1"/>
  </cacheHierarchies>
  <kpis count="0"/>
  <dimensions count="2">
    <dimension name="HR Data" uniqueName="[HR Data]" caption="HR Data"/>
    <dimension measure="1" name="Measures" uniqueName="[Measures]" caption="Measures"/>
  </dimensions>
  <measureGroups count="1">
    <measureGroup name="HR Data" caption="HR Data"/>
  </measureGroups>
  <maps count="1">
    <map measureGroup="0" dimension="0"/>
  </maps>
  <extLst>
    <ext xmlns:x14="http://schemas.microsoft.com/office/spreadsheetml/2009/9/main" uri="{725AE2AE-9491-48be-B2B4-4EB974FC3084}">
      <x14:pivotCacheDefinition supportSubqueryNonVisual="1" supportSubqueryCalcMem="1" supportAddCalcMems="1"/>
    </ext>
  </extLst>
</pivotCacheDefinition>
</file>

<file path=xl/pivotCache/pivotCacheDefinition12.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saveData="0" refreshedBy="Nazareno Cufre" refreshedDate="46045.902714583332" backgroundQuery="1" createdVersion="3" refreshedVersion="8" minRefreshableVersion="3" recordCount="0" supportSubquery="1" supportAdvancedDrill="1" xr:uid="{7CD69151-206F-4131-9406-835224004377}">
  <cacheSource type="external" connectionId="6">
    <extLst>
      <ext xmlns:x14="http://schemas.microsoft.com/office/spreadsheetml/2009/9/main" uri="{F057638F-6D5F-4e77-A914-E7F072B9BCA8}">
        <x14:sourceConnection name="ThisWorkbookDataModel"/>
      </ext>
    </extLst>
  </cacheSource>
  <cacheFields count="0"/>
  <cacheHierarchies count="34">
    <cacheHierarchy uniqueName="[HR Data].[Source.Name]" caption="Source.Name" attribute="1" defaultMemberUniqueName="[HR Data].[Source.Name].[All]" allUniqueName="[HR Data].[Source.Name].[All]" dimensionUniqueName="[HR Data]" displayFolder="" count="0" memberValueDatatype="130" unbalanced="0"/>
    <cacheHierarchy uniqueName="[HR Data].[Date]" caption="Date" attribute="1" time="1" defaultMemberUniqueName="[HR Data].[Date].[All]" allUniqueName="[HR Data].[Date].[All]" dimensionUniqueName="[HR Data]" displayFolder="" count="0" memberValueDatatype="7" unbalanced="0"/>
    <cacheHierarchy uniqueName="[HR Data].[EmpID]" caption="EmpID" attribute="1" defaultMemberUniqueName="[HR Data].[EmpID].[All]" allUniqueName="[HR Data].[EmpID].[All]" dimensionUniqueName="[HR Data]" displayFolder="" count="0" memberValueDatatype="20" unbalanced="0"/>
    <cacheHierarchy uniqueName="[HR Data].[Gender]" caption="Gender" attribute="1" defaultMemberUniqueName="[HR Data].[Gender].[All]" allUniqueName="[HR Data].[Gender].[All]" dimensionUniqueName="[HR Data]" displayFolder="" count="2" memberValueDatatype="130" unbalanced="0"/>
    <cacheHierarchy uniqueName="[HR Data].[Age]" caption="Age" attribute="1" defaultMemberUniqueName="[HR Data].[Age].[All]" allUniqueName="[HR Data].[Age].[All]" dimensionUniqueName="[HR Data]" displayFolder="" count="0" memberValueDatatype="20" unbalanced="0"/>
    <cacheHierarchy uniqueName="[HR Data].[EthnicGroup]" caption="EthnicGroup" attribute="1" defaultMemberUniqueName="[HR Data].[EthnicGroup].[All]" allUniqueName="[HR Data].[EthnicGroup].[All]" dimensionUniqueName="[HR Data]" displayFolder="" count="2" memberValueDatatype="130" unbalanced="0"/>
    <cacheHierarchy uniqueName="[HR Data].[FP]" caption="FP" attribute="1" defaultMemberUniqueName="[HR Data].[FP].[All]" allUniqueName="[HR Data].[FP].[All]" dimensionUniqueName="[HR Data]" displayFolder="" count="2" memberValueDatatype="130" unbalanced="0"/>
    <cacheHierarchy uniqueName="[HR Data].[TermDate]" caption="TermDate" attribute="1" time="1" defaultMemberUniqueName="[HR Data].[TermDate].[All]" allUniqueName="[HR Data].[TermDate].[All]" dimensionUniqueName="[HR Data]" displayFolder="" count="0" memberValueDatatype="7" unbalanced="0"/>
    <cacheHierarchy uniqueName="[HR Data].[isNewHire]" caption="isNewHire" attribute="1" defaultMemberUniqueName="[HR Data].[isNewHire].[All]" allUniqueName="[HR Data].[isNewHire].[All]" dimensionUniqueName="[HR Data]" displayFolder="" count="0" memberValueDatatype="130" unbalanced="0"/>
    <cacheHierarchy uniqueName="[HR Data].[BU Region]" caption="BU Region" attribute="1" defaultMemberUniqueName="[HR Data].[BU Region].[All]" allUniqueName="[HR Data].[BU Region].[All]" dimensionUniqueName="[HR Data]" displayFolder="" count="2" memberValueDatatype="130" unbalanced="0"/>
    <cacheHierarchy uniqueName="[HR Data].[HireDate]" caption="HireDate" attribute="1" time="1" defaultMemberUniqueName="[HR Data].[HireDate].[All]" allUniqueName="[HR Data].[HireDate].[All]" dimensionUniqueName="[HR Data]" displayFolder="" count="0" memberValueDatatype="7" unbalanced="0"/>
    <cacheHierarchy uniqueName="[HR Data].[PayType]" caption="PayType" attribute="1" defaultMemberUniqueName="[HR Data].[PayType].[All]" allUniqueName="[HR Data].[PayType].[All]" dimensionUniqueName="[HR Data]" displayFolder="" count="0" memberValueDatatype="130" unbalanced="0"/>
    <cacheHierarchy uniqueName="[HR Data].[TermReason]" caption="TermReason" attribute="1" defaultMemberUniqueName="[HR Data].[TermReason].[All]" allUniqueName="[HR Data].[TermReason].[All]" dimensionUniqueName="[HR Data]" displayFolder="" count="0" memberValueDatatype="130" unbalanced="0"/>
    <cacheHierarchy uniqueName="[HR Data].[AgeGroup]" caption="AgeGroup" attribute="1" defaultMemberUniqueName="[HR Data].[AgeGroup].[All]" allUniqueName="[HR Data].[AgeGroup].[All]" dimensionUniqueName="[HR Data]" displayFolder="" count="0" memberValueDatatype="130" unbalanced="0"/>
    <cacheHierarchy uniqueName="[HR Data].[TenureDays]" caption="TenureDays" attribute="1" defaultMemberUniqueName="[HR Data].[TenureDays].[All]" allUniqueName="[HR Data].[TenureDays].[All]" dimensionUniqueName="[HR Data]" displayFolder="" count="0" memberValueDatatype="20" unbalanced="0"/>
    <cacheHierarchy uniqueName="[HR Data].[TenureMonths]" caption="TenureMonths" attribute="1" defaultMemberUniqueName="[HR Data].[TenureMonths].[All]" allUniqueName="[HR Data].[TenureMonths].[All]" dimensionUniqueName="[HR Data]" displayFolder="" count="0" memberValueDatatype="5" unbalanced="0"/>
    <cacheHierarchy uniqueName="[HR Data].[BadHires]" caption="BadHires" attribute="1" defaultMemberUniqueName="[HR Data].[BadHires].[All]" allUniqueName="[HR Data].[BadHires].[All]" dimensionUniqueName="[HR Data]" displayFolder="" count="0" memberValueDatatype="20" unbalanced="0"/>
    <cacheHierarchy uniqueName="[HR Data].[Date (Year)]" caption="Date (Year)" attribute="1" defaultMemberUniqueName="[HR Data].[Date (Year)].[All]" allUniqueName="[HR Data].[Date (Year)].[All]" dimensionUniqueName="[HR Data]" displayFolder="" count="2" memberValueDatatype="130" unbalanced="0"/>
    <cacheHierarchy uniqueName="[HR Data].[Date (Quarter)]" caption="Date (Quarter)" attribute="1" defaultMemberUniqueName="[HR Data].[Date (Quarter)].[All]" allUniqueName="[HR Data].[Date (Quarter)].[All]" dimensionUniqueName="[HR Data]" displayFolder="" count="0" memberValueDatatype="130" unbalanced="0"/>
    <cacheHierarchy uniqueName="[HR Data].[Date (Month)]" caption="Date (Month)" attribute="1" defaultMemberUniqueName="[HR Data].[Date (Month)].[All]" allUniqueName="[HR Data].[Date (Month)].[All]" dimensionUniqueName="[HR Data]" displayFolder="" count="0" memberValueDatatype="130" unbalanced="0"/>
    <cacheHierarchy uniqueName="[HR Data].[Date (Month Index)]" caption="Date (Month Index)" attribute="1" defaultMemberUniqueName="[HR Data].[Date (Month Index)].[All]" allUniqueName="[HR Data].[Date (Month Index)].[All]" dimensionUniqueName="[HR Data]" displayFolder="" count="0" memberValueDatatype="20" unbalanced="0" hidden="1"/>
    <cacheHierarchy uniqueName="[Measures].[Sum of EmpID]" caption="Sum of EmpID" measure="1" displayFolder="" measureGroup="HR Data" count="0">
      <extLst>
        <ext xmlns:x15="http://schemas.microsoft.com/office/spreadsheetml/2010/11/main" uri="{B97F6D7D-B522-45F9-BDA1-12C45D357490}">
          <x15:cacheHierarchy aggregatedColumn="2"/>
        </ext>
      </extLst>
    </cacheHierarchy>
    <cacheHierarchy uniqueName="[Measures].[Sum of TenureMonths]" caption="Sum of TenureMonths" measure="1" displayFolder="" measureGroup="HR Data" count="0">
      <extLst>
        <ext xmlns:x15="http://schemas.microsoft.com/office/spreadsheetml/2010/11/main" uri="{B97F6D7D-B522-45F9-BDA1-12C45D357490}">
          <x15:cacheHierarchy aggregatedColumn="15"/>
        </ext>
      </extLst>
    </cacheHierarchy>
    <cacheHierarchy uniqueName="[Measures].[Average of TenureMonths]" caption="Average of TenureMonths" measure="1" displayFolder="" measureGroup="HR Data" count="0">
      <extLst>
        <ext xmlns:x15="http://schemas.microsoft.com/office/spreadsheetml/2010/11/main" uri="{B97F6D7D-B522-45F9-BDA1-12C45D357490}">
          <x15:cacheHierarchy aggregatedColumn="15"/>
        </ext>
      </extLst>
    </cacheHierarchy>
    <cacheHierarchy uniqueName="[Measures].[Sum of BadHires]" caption="Sum of BadHires" measure="1" displayFolder="" measureGroup="HR Data" count="0">
      <extLst>
        <ext xmlns:x15="http://schemas.microsoft.com/office/spreadsheetml/2010/11/main" uri="{B97F6D7D-B522-45F9-BDA1-12C45D357490}">
          <x15:cacheHierarchy aggregatedColumn="16"/>
        </ext>
      </extLst>
    </cacheHierarchy>
    <cacheHierarchy uniqueName="[Measures].[Count of TermReason]" caption="Count of TermReason" measure="1" displayFolder="" measureGroup="HR Data" count="0">
      <extLst>
        <ext xmlns:x15="http://schemas.microsoft.com/office/spreadsheetml/2010/11/main" uri="{B97F6D7D-B522-45F9-BDA1-12C45D357490}">
          <x15:cacheHierarchy aggregatedColumn="12"/>
        </ext>
      </extLst>
    </cacheHierarchy>
    <cacheHierarchy uniqueName="[Measures].[EmpCount]" caption="EmpCount" measure="1" displayFolder="" measureGroup="HR Data" count="0"/>
    <cacheHierarchy uniqueName="[Measures].[ActiveEmployees]" caption="ActiveEmployees" measure="1" displayFolder="" measureGroup="HR Data" count="0"/>
    <cacheHierarchy uniqueName="[Measures].[New Hires]" caption="New Hires" measure="1" displayFolder="" measureGroup="HR Data" count="0"/>
    <cacheHierarchy uniqueName="[Measures].[Avg TenureMonths]" caption="Avg TenureMonths" measure="1" displayFolder="" measureGroup="HR Data" count="0"/>
    <cacheHierarchy uniqueName="[Measures].[Separation]" caption="Separation" measure="1" displayFolder="" measureGroup="HR Data" count="0"/>
    <cacheHierarchy uniqueName="[Measures].[Turnover %]" caption="Turnover %" measure="1" displayFolder="" measureGroup="HR Data" count="0"/>
    <cacheHierarchy uniqueName="[Measures].[__XL_Count HR Data]" caption="__XL_Count HR Data" measure="1" displayFolder="" measureGroup="HR Data" count="0" hidden="1"/>
    <cacheHierarchy uniqueName="[Measures].[__No measures defined]" caption="__No measures defined" measure="1" displayFolder="" count="0" hidden="1"/>
  </cacheHierarchies>
  <kpis count="0"/>
  <extLst>
    <ext xmlns:x14="http://schemas.microsoft.com/office/spreadsheetml/2009/9/main" uri="{725AE2AE-9491-48be-B2B4-4EB974FC3084}">
      <x14:pivotCacheDefinition slicerData="1" pivotCacheId="116107332" supportSubqueryNonVisual="1" supportSubqueryCalcMem="1" supportAddCalcMems="1"/>
    </ext>
  </extLst>
</pivotCacheDefinition>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7.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5.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3.xml"/></Relationships>
</file>

<file path=xl/pivotTables/_rels/pivotTable4.xml.rels><?xml version="1.0" encoding="UTF-8" standalone="yes"?>
<Relationships xmlns="http://schemas.openxmlformats.org/package/2006/relationships"><Relationship Id="rId1" Type="http://schemas.openxmlformats.org/officeDocument/2006/relationships/pivotCacheDefinition" Target="../pivotCache/pivotCacheDefinition6.xml"/></Relationships>
</file>

<file path=xl/pivotTables/_rels/pivotTable5.xml.rels><?xml version="1.0" encoding="UTF-8" standalone="yes"?>
<Relationships xmlns="http://schemas.openxmlformats.org/package/2006/relationships"><Relationship Id="rId1" Type="http://schemas.openxmlformats.org/officeDocument/2006/relationships/pivotCacheDefinition" Target="../pivotCache/pivotCacheDefinition4.xml"/></Relationships>
</file>

<file path=xl/pivotTables/_rels/pivotTable6.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7.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8.xml.rels><?xml version="1.0" encoding="UTF-8" standalone="yes"?>
<Relationships xmlns="http://schemas.openxmlformats.org/package/2006/relationships"><Relationship Id="rId1" Type="http://schemas.openxmlformats.org/officeDocument/2006/relationships/pivotCacheDefinition" Target="../pivotCache/pivotCacheDefinition9.xml"/></Relationships>
</file>

<file path=xl/pivotTables/_rels/pivotTable9.xml.rels><?xml version="1.0" encoding="UTF-8" standalone="yes"?>
<Relationships xmlns="http://schemas.openxmlformats.org/package/2006/relationships"><Relationship Id="rId1" Type="http://schemas.openxmlformats.org/officeDocument/2006/relationships/pivotCacheDefinition" Target="../pivotCache/pivotCacheDefinition11.xml"/></Relationships>
</file>

<file path=xl/pivotTables/_rels/pivotTable10.xml.rels><?xml version="1.0" encoding="UTF-8" standalone="yes"?>
<Relationships xmlns="http://schemas.openxmlformats.org/package/2006/relationships"><Relationship Id="rId1" Type="http://schemas.openxmlformats.org/officeDocument/2006/relationships/pivotCacheDefinition" Target="../pivotCache/pivotCacheDefinition8.xml"/></Relationships>
</file>

<file path=xl/pivotTables/_rels/pivotTable11.xml.rels><?xml version="1.0" encoding="UTF-8" standalone="yes"?>
<Relationships xmlns="http://schemas.openxmlformats.org/package/2006/relationships"><Relationship Id="rId1" Type="http://schemas.openxmlformats.org/officeDocument/2006/relationships/pivotCacheDefinition" Target="../pivotCache/pivotCacheDefinition10.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CCB3682E-2C6A-4704-BED0-BA298B411943}" name="Turnover" cacheId="59" applyNumberFormats="0" applyBorderFormats="0" applyFontFormats="0" applyPatternFormats="0" applyAlignmentFormats="0" applyWidthHeightFormats="1" dataCaption="Values" tag="c8e8e473-c822-4c44-9caf-fb04f25b6018" updatedVersion="8" minRefreshableVersion="3" useAutoFormatting="1" itemPrintTitles="1" createdVersion="8" indent="0" compact="0" compactData="0" multipleFieldFilters="0">
  <location ref="A29:D35" firstHeaderRow="1" firstDataRow="2" firstDataCol="1"/>
  <pivotFields count="3">
    <pivotField dataField="1" compact="0" outline="0" subtotalTop="0" showAll="0"/>
    <pivotField axis="axisCol" compact="0" allDrilled="1" outline="0" subtotalTop="0" showAll="0" dataSourceSort="1" defaultAttributeDrillState="1">
      <items count="3">
        <item x="0"/>
        <item x="1"/>
        <item t="default"/>
      </items>
    </pivotField>
    <pivotField axis="axisRow" compact="0" allDrilled="1" outline="0" subtotalTop="0" showAll="0" dataSourceSort="1" defaultAttributeDrillState="1">
      <items count="5">
        <item x="0"/>
        <item x="1"/>
        <item x="2"/>
        <item x="3"/>
        <item t="default"/>
      </items>
    </pivotField>
  </pivotFields>
  <rowFields count="1">
    <field x="2"/>
  </rowFields>
  <rowItems count="5">
    <i>
      <x/>
    </i>
    <i>
      <x v="1"/>
    </i>
    <i>
      <x v="2"/>
    </i>
    <i>
      <x v="3"/>
    </i>
    <i t="grand">
      <x/>
    </i>
  </rowItems>
  <colFields count="1">
    <field x="1"/>
  </colFields>
  <colItems count="3">
    <i>
      <x/>
    </i>
    <i>
      <x v="1"/>
    </i>
    <i t="grand">
      <x/>
    </i>
  </colItems>
  <dataFields count="1">
    <dataField fld="0" subtotal="count" baseField="0" baseItem="0" numFmtId="164"/>
  </dataFields>
  <pivotHierarchies count="34">
    <pivotHierarchy dragToData="1"/>
    <pivotHierarchy dragToData="1"/>
    <pivotHierarchy dragToData="1"/>
    <pivotHierarchy dragToData="1"/>
    <pivotHierarchy dragToData="1"/>
    <pivotHierarchy multipleItemSelectionAllowed="1" dragToData="1"/>
    <pivotHierarchy dragToData="1"/>
    <pivotHierarchy dragToData="1"/>
    <pivotHierarchy dragToData="1"/>
    <pivotHierarchy multipleItemSelectionAllowed="1" dragToData="1"/>
    <pivotHierarchy dragToData="1"/>
    <pivotHierarchy dragToData="1"/>
    <pivotHierarchy dragToData="1"/>
    <pivotHierarchy dragToData="1"/>
    <pivotHierarchy dragToData="1"/>
    <pivotHierarchy dragToData="1"/>
    <pivotHierarchy dragToData="1"/>
    <pivotHierarchy multipleItemSelectionAllowed="1" dragToData="1"/>
    <pivotHierarchy dragToData="1"/>
    <pivotHierarchy dragToData="1"/>
    <pivotHierarchy dragToData="1"/>
    <pivotHierarchy dragToData="1"/>
    <pivotHierarchy dragToData="1"/>
    <pivotHierarchy dragToData="1"/>
    <pivotHierarchy dragToData="1"/>
    <pivotHierarchy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ies>
  <pivotTableStyleInfo name="PivotStyleLight16" showRowHeaders="1" showColHeaders="1" showRowStripes="0" showColStripes="0" showLastColumn="1"/>
  <rowHierarchiesUsage count="1">
    <rowHierarchyUsage hierarchyUsage="17"/>
  </rowHierarchiesUsage>
  <colHierarchiesUsage count="1">
    <colHierarchyUsage hierarchyUsage="3"/>
  </colHierarchiesUsage>
  <extLst>
    <ext xmlns:x14="http://schemas.microsoft.com/office/spreadsheetml/2009/9/main" uri="{962EF5D1-5CA2-4c93-8EF4-DBF5C05439D2}">
      <x14:pivotTableDefinition xmlns:xm="http://schemas.microsoft.com/office/excel/2006/main" calculatedMembersInFilters="1" hideValuesRow="1"/>
    </ext>
    <ext xmlns:x15="http://schemas.microsoft.com/office/spreadsheetml/2010/11/main" uri="{E67621CE-5B39-4880-91FE-76760E9C1902}">
      <x15:pivotTableUISettings>
        <x15:activeTabTopLevelEntity name="[HR Data]"/>
      </x15:pivotTableUISettings>
    </ext>
    <ext xmlns:xpdl="http://schemas.microsoft.com/office/spreadsheetml/2016/pivotdefaultlayout" uri="{747A6164-185A-40DC-8AA5-F01512510D54}">
      <xpdl:pivotTableDefinition16 SubtotalsOnTopDefault="0"/>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679FEAE1-F561-4E52-BA5C-C540EA97602F}" name="Age" cacheId="53" applyNumberFormats="0" applyBorderFormats="0" applyFontFormats="0" applyPatternFormats="0" applyAlignmentFormats="0" applyWidthHeightFormats="1" dataCaption="Values" tag="465008a1-3c82-4426-9572-4e6f13853db2" updatedVersion="8" minRefreshableVersion="3" useAutoFormatting="1" subtotalHiddenItems="1" itemPrintTitles="1" createdVersion="8" indent="0" compact="0" compactData="0" multipleFieldFilters="0" chartFormat="16">
  <location ref="A22:D27" firstHeaderRow="1" firstDataRow="2" firstDataCol="1"/>
  <pivotFields count="4">
    <pivotField axis="axisCol" compact="0" allDrilled="1" outline="0" subtotalTop="0" showAll="0" dataSourceSort="1" defaultAttributeDrillState="1">
      <items count="3">
        <item x="0"/>
        <item x="1"/>
        <item t="default"/>
      </items>
    </pivotField>
    <pivotField axis="axisRow" compact="0" allDrilled="1" outline="0" subtotalTop="0" showAll="0" dataSourceSort="1" defaultAttributeDrillState="1">
      <items count="4">
        <item x="0"/>
        <item x="1"/>
        <item x="2"/>
        <item t="default"/>
      </items>
    </pivotField>
    <pivotField dataField="1" compact="0" outline="0" subtotalTop="0" showAll="0"/>
    <pivotField compact="0" allDrilled="1" outline="0" subtotalTop="0" showAll="0" dataSourceSort="1" defaultAttributeDrillState="1"/>
  </pivotFields>
  <rowFields count="1">
    <field x="1"/>
  </rowFields>
  <rowItems count="4">
    <i>
      <x/>
    </i>
    <i>
      <x v="1"/>
    </i>
    <i>
      <x v="2"/>
    </i>
    <i t="grand">
      <x/>
    </i>
  </rowItems>
  <colFields count="1">
    <field x="0"/>
  </colFields>
  <colItems count="3">
    <i>
      <x/>
    </i>
    <i>
      <x v="1"/>
    </i>
    <i t="grand">
      <x/>
    </i>
  </colItems>
  <dataFields count="1">
    <dataField fld="2" subtotal="count" baseField="0" baseItem="0"/>
  </dataFields>
  <chartFormats count="4">
    <chartFormat chart="5" format="4" series="1">
      <pivotArea type="data" outline="0" fieldPosition="0">
        <references count="2">
          <reference field="4294967294" count="1" selected="0">
            <x v="0"/>
          </reference>
          <reference field="0" count="1" selected="0">
            <x v="0"/>
          </reference>
        </references>
      </pivotArea>
    </chartFormat>
    <chartFormat chart="5" format="5" series="1">
      <pivotArea type="data" outline="0" fieldPosition="0">
        <references count="2">
          <reference field="4294967294" count="1" selected="0">
            <x v="0"/>
          </reference>
          <reference field="0" count="1" selected="0">
            <x v="1"/>
          </reference>
        </references>
      </pivotArea>
    </chartFormat>
    <chartFormat chart="5" format="6">
      <pivotArea type="data" outline="0" fieldPosition="0">
        <references count="3">
          <reference field="4294967294" count="1" selected="0">
            <x v="0"/>
          </reference>
          <reference field="0" count="1" selected="0">
            <x v="1"/>
          </reference>
          <reference field="1" count="1" selected="0">
            <x v="0"/>
          </reference>
        </references>
      </pivotArea>
    </chartFormat>
    <chartFormat chart="5" format="7">
      <pivotArea type="data" outline="0" fieldPosition="0">
        <references count="3">
          <reference field="4294967294" count="1" selected="0">
            <x v="0"/>
          </reference>
          <reference field="0" count="1" selected="0">
            <x v="0"/>
          </reference>
          <reference field="1" count="1" selected="0">
            <x v="2"/>
          </reference>
        </references>
      </pivotArea>
    </chartFormat>
  </chartFormats>
  <pivotHierarchies count="34">
    <pivotHierarchy dragToData="1"/>
    <pivotHierarchy dragToData="1"/>
    <pivotHierarchy dragToData="1"/>
    <pivotHierarchy dragToData="1"/>
    <pivotHierarchy dragToData="1"/>
    <pivotHierarchy multipleItemSelectionAllowed="1" dragToData="1"/>
    <pivotHierarchy multipleItemSelectionAllowed="1" dragToData="1"/>
    <pivotHierarchy dragToData="1"/>
    <pivotHierarchy dragToData="1"/>
    <pivotHierarchy multipleItemSelectionAllowed="1" dragToData="1"/>
    <pivotHierarchy dragToData="1"/>
    <pivotHierarchy dragToData="1"/>
    <pivotHierarchy dragToData="1"/>
    <pivotHierarchy dragToData="1"/>
    <pivotHierarchy dragToData="1"/>
    <pivotHierarchy dragToData="1"/>
    <pivotHierarchy dragToData="1"/>
    <pivotHierarchy multipleItemSelectionAllowed="1" dragToData="1"/>
    <pivotHierarchy dragToData="1"/>
    <pivotHierarchy dragToData="1"/>
    <pivotHierarchy dragToData="1"/>
    <pivotHierarchy dragToData="1"/>
    <pivotHierarchy dragToData="1"/>
    <pivotHierarchy dragToData="1"/>
    <pivotHierarchy dragToData="1"/>
    <pivotHierarchy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ies>
  <pivotTableStyleInfo name="PivotStyleLight16" showRowHeaders="1" showColHeaders="1" showRowStripes="0" showColStripes="0" showLastColumn="1"/>
  <rowHierarchiesUsage count="1">
    <rowHierarchyUsage hierarchyUsage="13"/>
  </rowHierarchiesUsage>
  <colHierarchiesUsage count="1">
    <colHierarchyUsage hierarchyUsage="3"/>
  </colHierarchiesUsage>
  <extLst>
    <ext xmlns:x14="http://schemas.microsoft.com/office/spreadsheetml/2009/9/main" uri="{962EF5D1-5CA2-4c93-8EF4-DBF5C05439D2}">
      <x14:pivotTableDefinition xmlns:xm="http://schemas.microsoft.com/office/excel/2006/main" calculatedMembersInFilters="1" hideValuesRow="1"/>
    </ext>
    <ext xmlns:x15="http://schemas.microsoft.com/office/spreadsheetml/2010/11/main" uri="{E67621CE-5B39-4880-91FE-76760E9C1902}">
      <x15:pivotTableUISettings>
        <x15:activeTabTopLevelEntity name="[HR Data]"/>
      </x15:pivotTableUISettings>
    </ext>
    <ext xmlns:xpdl="http://schemas.microsoft.com/office/spreadsheetml/2016/pivotdefaultlayout" uri="{747A6164-185A-40DC-8AA5-F01512510D54}">
      <xpdl:pivotTableDefinition16 SubtotalsOnTopDefault="0"/>
    </ext>
  </extLst>
</pivotTableDefinition>
</file>

<file path=xl/pivotTables/pivotTable3.xml><?xml version="1.0" encoding="utf-8"?>
<pivotTableDefinition xmlns="http://schemas.openxmlformats.org/spreadsheetml/2006/main" xmlns:mc="http://schemas.openxmlformats.org/markup-compatibility/2006" xmlns:xr="http://schemas.microsoft.com/office/spreadsheetml/2014/revision" mc:Ignorable="xr" xr:uid="{86205469-1E46-40F0-8942-62990AD81363}" name="FT_PT" cacheId="47" applyNumberFormats="0" applyBorderFormats="0" applyFontFormats="0" applyPatternFormats="0" applyAlignmentFormats="0" applyWidthHeightFormats="1" dataCaption="Values" updatedVersion="8" minRefreshableVersion="3" useAutoFormatting="1" itemPrintTitles="1" createdVersion="8" indent="0" compact="0" compactData="0" multipleFieldFilters="0">
  <location ref="A16:D20" firstHeaderRow="1" firstDataRow="2" firstDataCol="1"/>
  <pivotFields count="4">
    <pivotField axis="axisCol" compact="0" allDrilled="1" outline="0" subtotalTop="0" showAll="0" dataSourceSort="1" defaultAttributeDrillState="1">
      <items count="3">
        <item x="0"/>
        <item x="1"/>
        <item t="default"/>
      </items>
    </pivotField>
    <pivotField dataField="1" compact="0" outline="0" subtotalTop="0" showAll="0"/>
    <pivotField axis="axisRow" compact="0" allDrilled="1" outline="0" subtotalTop="0" showAll="0" dataSourceSort="1" defaultAttributeDrillState="1">
      <items count="3">
        <item x="0"/>
        <item x="1"/>
        <item t="default"/>
      </items>
    </pivotField>
    <pivotField compact="0" allDrilled="1" outline="0" subtotalTop="0" showAll="0" dataSourceSort="1" defaultAttributeDrillState="1"/>
  </pivotFields>
  <rowFields count="1">
    <field x="2"/>
  </rowFields>
  <rowItems count="3">
    <i>
      <x/>
    </i>
    <i>
      <x v="1"/>
    </i>
    <i t="grand">
      <x/>
    </i>
  </rowItems>
  <colFields count="1">
    <field x="0"/>
  </colFields>
  <colItems count="3">
    <i>
      <x/>
    </i>
    <i>
      <x v="1"/>
    </i>
    <i t="grand">
      <x/>
    </i>
  </colItems>
  <dataFields count="1">
    <dataField fld="1" subtotal="count" showDataAs="percentOfCol" baseField="0" baseItem="0" numFmtId="10"/>
  </dataFields>
  <pivotHierarchies count="34">
    <pivotHierarchy dragToData="1"/>
    <pivotHierarchy dragToData="1"/>
    <pivotHierarchy dragToData="1"/>
    <pivotHierarchy dragToData="1"/>
    <pivotHierarchy dragToData="1"/>
    <pivotHierarchy multipleItemSelectionAllowed="1" dragToData="1"/>
    <pivotHierarchy dragToData="1"/>
    <pivotHierarchy dragToData="1"/>
    <pivotHierarchy dragToData="1"/>
    <pivotHierarchy multipleItemSelectionAllowed="1" dragToData="1"/>
    <pivotHierarchy dragToData="1"/>
    <pivotHierarchy dragToData="1"/>
    <pivotHierarchy dragToData="1"/>
    <pivotHierarchy dragToData="1"/>
    <pivotHierarchy dragToData="1"/>
    <pivotHierarchy dragToData="1"/>
    <pivotHierarchy dragToData="1"/>
    <pivotHierarchy multipleItemSelectionAllowed="1" dragToData="1"/>
    <pivotHierarchy dragToData="1"/>
    <pivotHierarchy dragToData="1"/>
    <pivotHierarchy dragToData="1"/>
    <pivotHierarchy dragToData="1"/>
    <pivotHierarchy dragToData="1"/>
    <pivotHierarchy dragToData="1"/>
    <pivotHierarchy dragToData="1"/>
    <pivotHierarchy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ies>
  <pivotTableStyleInfo name="PivotStyleLight16" showRowHeaders="1" showColHeaders="1" showRowStripes="0" showColStripes="0" showLastColumn="1"/>
  <rowHierarchiesUsage count="1">
    <rowHierarchyUsage hierarchyUsage="6"/>
  </rowHierarchiesUsage>
  <colHierarchiesUsage count="1">
    <colHierarchyUsage hierarchyUsage="3"/>
  </colHierarchiesUsage>
  <extLst>
    <ext xmlns:x14="http://schemas.microsoft.com/office/spreadsheetml/2009/9/main" uri="{962EF5D1-5CA2-4c93-8EF4-DBF5C05439D2}">
      <x14:pivotTableDefinition xmlns:xm="http://schemas.microsoft.com/office/excel/2006/main" calculatedMembersInFilters="1" hideValuesRow="1"/>
    </ext>
    <ext xmlns:x15="http://schemas.microsoft.com/office/spreadsheetml/2010/11/main" uri="{E67621CE-5B39-4880-91FE-76760E9C1902}">
      <x15:pivotTableUISettings>
        <x15:activeTabTopLevelEntity name="[HR Data]"/>
      </x15:pivotTableUISettings>
    </ext>
    <ext xmlns:xpdl="http://schemas.microsoft.com/office/spreadsheetml/2016/pivotdefaultlayout" uri="{747A6164-185A-40DC-8AA5-F01512510D54}">
      <xpdl:pivotTableDefinition16 SubtotalsOnTopDefault="0"/>
    </ext>
  </extLst>
</pivotTableDefinition>
</file>

<file path=xl/pivotTables/pivotTable4.xml><?xml version="1.0" encoding="utf-8"?>
<pivotTableDefinition xmlns="http://schemas.openxmlformats.org/spreadsheetml/2006/main" xmlns:mc="http://schemas.openxmlformats.org/markup-compatibility/2006" xmlns:xr="http://schemas.microsoft.com/office/spreadsheetml/2014/revision" mc:Ignorable="xr" xr:uid="{220EBD74-93D0-4E63-A80C-E85C1E614C28}" name="Salary_Hourly" cacheId="56" applyNumberFormats="0" applyBorderFormats="0" applyFontFormats="0" applyPatternFormats="0" applyAlignmentFormats="0" applyWidthHeightFormats="1" dataCaption="Values" updatedVersion="8" minRefreshableVersion="3" useAutoFormatting="1" subtotalHiddenItems="1" itemPrintTitles="1" createdVersion="8" indent="0" compact="0" compactData="0" multipleFieldFilters="0">
  <location ref="A9:D13" firstHeaderRow="1" firstDataRow="2" firstDataCol="1"/>
  <pivotFields count="4">
    <pivotField axis="axisCol" compact="0" allDrilled="1" outline="0" subtotalTop="0" showAll="0" dataSourceSort="1" defaultAttributeDrillState="1">
      <items count="3">
        <item x="0"/>
        <item x="1"/>
        <item t="default"/>
      </items>
    </pivotField>
    <pivotField axis="axisRow" compact="0" allDrilled="1" outline="0" subtotalTop="0" showAll="0" dataSourceSort="1" defaultAttributeDrillState="1">
      <items count="3">
        <item x="0"/>
        <item x="1"/>
        <item t="default"/>
      </items>
    </pivotField>
    <pivotField dataField="1" compact="0" outline="0" subtotalTop="0" showAll="0"/>
    <pivotField compact="0" allDrilled="1" outline="0" subtotalTop="0" showAll="0" dataSourceSort="1" defaultAttributeDrillState="1"/>
  </pivotFields>
  <rowFields count="1">
    <field x="1"/>
  </rowFields>
  <rowItems count="3">
    <i>
      <x/>
    </i>
    <i>
      <x v="1"/>
    </i>
    <i t="grand">
      <x/>
    </i>
  </rowItems>
  <colFields count="1">
    <field x="0"/>
  </colFields>
  <colItems count="3">
    <i>
      <x/>
    </i>
    <i>
      <x v="1"/>
    </i>
    <i t="grand">
      <x/>
    </i>
  </colItems>
  <dataFields count="1">
    <dataField fld="2" subtotal="count" showDataAs="percentOfCol" baseField="0" baseItem="0" numFmtId="10"/>
  </dataFields>
  <pivotHierarchies count="34">
    <pivotHierarchy dragToData="1"/>
    <pivotHierarchy dragToData="1"/>
    <pivotHierarchy dragToData="1"/>
    <pivotHierarchy dragToData="1"/>
    <pivotHierarchy dragToData="1"/>
    <pivotHierarchy multipleItemSelectionAllowed="1" dragToData="1"/>
    <pivotHierarchy multipleItemSelectionAllowed="1" dragToData="1"/>
    <pivotHierarchy dragToData="1"/>
    <pivotHierarchy dragToData="1"/>
    <pivotHierarchy multipleItemSelectionAllowed="1" dragToData="1"/>
    <pivotHierarchy dragToData="1"/>
    <pivotHierarchy dragToData="1"/>
    <pivotHierarchy dragToData="1"/>
    <pivotHierarchy dragToData="1"/>
    <pivotHierarchy dragToData="1"/>
    <pivotHierarchy dragToData="1"/>
    <pivotHierarchy dragToData="1"/>
    <pivotHierarchy multipleItemSelectionAllowed="1" dragToData="1"/>
    <pivotHierarchy dragToData="1"/>
    <pivotHierarchy dragToData="1"/>
    <pivotHierarchy dragToData="1"/>
    <pivotHierarchy dragToData="1"/>
    <pivotHierarchy dragToData="1"/>
    <pivotHierarchy dragToData="1"/>
    <pivotHierarchy dragToData="1"/>
    <pivotHierarchy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ies>
  <pivotTableStyleInfo name="PivotStyleLight16" showRowHeaders="1" showColHeaders="1" showRowStripes="0" showColStripes="0" showLastColumn="1"/>
  <rowHierarchiesUsage count="1">
    <rowHierarchyUsage hierarchyUsage="11"/>
  </rowHierarchiesUsage>
  <colHierarchiesUsage count="1">
    <colHierarchyUsage hierarchyUsage="3"/>
  </colHierarchiesUsage>
  <extLst>
    <ext xmlns:x14="http://schemas.microsoft.com/office/spreadsheetml/2009/9/main" uri="{962EF5D1-5CA2-4c93-8EF4-DBF5C05439D2}">
      <x14:pivotTableDefinition xmlns:xm="http://schemas.microsoft.com/office/excel/2006/main" calculatedMembersInFilters="1" hideValuesRow="1"/>
    </ext>
    <ext xmlns:x15="http://schemas.microsoft.com/office/spreadsheetml/2010/11/main" uri="{E67621CE-5B39-4880-91FE-76760E9C1902}">
      <x15:pivotTableUISettings>
        <x15:activeTabTopLevelEntity name="[HR Data]"/>
      </x15:pivotTableUISettings>
    </ext>
    <ext xmlns:xpdl="http://schemas.microsoft.com/office/spreadsheetml/2016/pivotdefaultlayout" uri="{747A6164-185A-40DC-8AA5-F01512510D54}">
      <xpdl:pivotTableDefinition16 SubtotalsOnTopDefault="0"/>
    </ext>
  </extLst>
</pivotTableDefinition>
</file>

<file path=xl/pivotTables/pivotTable5.xml><?xml version="1.0" encoding="utf-8"?>
<pivotTableDefinition xmlns="http://schemas.openxmlformats.org/spreadsheetml/2006/main" xmlns:mc="http://schemas.openxmlformats.org/markup-compatibility/2006" xmlns:xr="http://schemas.microsoft.com/office/spreadsheetml/2014/revision" mc:Ignorable="xr" xr:uid="{83B6ABAA-F0D9-4C09-AD40-979DCD96DA77}" name="Gender" cacheId="50" applyNumberFormats="0" applyBorderFormats="0" applyFontFormats="0" applyPatternFormats="0" applyAlignmentFormats="0" applyWidthHeightFormats="1" dataCaption="Values" tag="de1889d4-7eca-4d56-bc09-8132760eae27" updatedVersion="8" minRefreshableVersion="3" useAutoFormatting="1" subtotalHiddenItems="1" itemPrintTitles="1" createdVersion="8" indent="0" compact="0" compactData="0" multipleFieldFilters="0">
  <location ref="A3:B6" firstHeaderRow="1" firstDataRow="1" firstDataCol="1"/>
  <pivotFields count="3">
    <pivotField axis="axisRow" compact="0" allDrilled="1" outline="0" subtotalTop="0" showAll="0" dataSourceSort="1" defaultAttributeDrillState="1">
      <items count="3">
        <item x="0"/>
        <item x="1"/>
        <item t="default"/>
      </items>
    </pivotField>
    <pivotField dataField="1" compact="0" outline="0" subtotalTop="0" showAll="0"/>
    <pivotField compact="0" allDrilled="1" outline="0" subtotalTop="0" showAll="0" dataSourceSort="1" defaultAttributeDrillState="1"/>
  </pivotFields>
  <rowFields count="1">
    <field x="0"/>
  </rowFields>
  <rowItems count="3">
    <i>
      <x/>
    </i>
    <i>
      <x v="1"/>
    </i>
    <i t="grand">
      <x/>
    </i>
  </rowItems>
  <colItems count="1">
    <i/>
  </colItems>
  <dataFields count="1">
    <dataField fld="1" subtotal="count" baseField="0" baseItem="0"/>
  </dataFields>
  <pivotHierarchies count="34">
    <pivotHierarchy dragToData="1"/>
    <pivotHierarchy dragToData="1"/>
    <pivotHierarchy dragToData="1"/>
    <pivotHierarchy dragToData="1"/>
    <pivotHierarchy dragToData="1"/>
    <pivotHierarchy multipleItemSelectionAllowed="1" dragToData="1"/>
    <pivotHierarchy multipleItemSelectionAllowed="1" dragToData="1"/>
    <pivotHierarchy dragToData="1"/>
    <pivotHierarchy dragToData="1"/>
    <pivotHierarchy multipleItemSelectionAllowed="1" dragToData="1"/>
    <pivotHierarchy dragToData="1"/>
    <pivotHierarchy dragToData="1"/>
    <pivotHierarchy dragToData="1"/>
    <pivotHierarchy dragToData="1"/>
    <pivotHierarchy dragToData="1"/>
    <pivotHierarchy dragToData="1"/>
    <pivotHierarchy dragToData="1"/>
    <pivotHierarchy multipleItemSelectionAllowed="1" dragToData="1"/>
    <pivotHierarchy dragToData="1"/>
    <pivotHierarchy dragToData="1"/>
    <pivotHierarchy dragToData="1"/>
    <pivotHierarchy dragToData="1"/>
    <pivotHierarchy dragToData="1"/>
    <pivotHierarchy dragToData="1"/>
    <pivotHierarchy dragToData="1"/>
    <pivotHierarchy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ies>
  <pivotTableStyleInfo name="PivotStyleLight16" showRowHeaders="1" showColHeaders="1" showRowStripes="0" showColStripes="0" showLastColumn="1"/>
  <rowHierarchiesUsage count="1">
    <rowHierarchyUsage hierarchyUsage="3"/>
  </rowHierarchiesUsage>
  <extLst>
    <ext xmlns:x14="http://schemas.microsoft.com/office/spreadsheetml/2009/9/main" uri="{962EF5D1-5CA2-4c93-8EF4-DBF5C05439D2}">
      <x14:pivotTableDefinition xmlns:xm="http://schemas.microsoft.com/office/excel/2006/main" calculatedMembersInFilters="1" hideValuesRow="1"/>
    </ext>
    <ext xmlns:x15="http://schemas.microsoft.com/office/spreadsheetml/2010/11/main" uri="{E67621CE-5B39-4880-91FE-76760E9C1902}">
      <x15:pivotTableUISettings>
        <x15:activeTabTopLevelEntity name="[HR Data]"/>
      </x15:pivotTableUISettings>
    </ext>
    <ext xmlns:xpdl="http://schemas.microsoft.com/office/spreadsheetml/2016/pivotdefaultlayout" uri="{747A6164-185A-40DC-8AA5-F01512510D54}">
      <xpdl:pivotTableDefinition16 SubtotalsOnTopDefault="0"/>
    </ext>
  </extLst>
</pivotTableDefinition>
</file>

<file path=xl/pivotTables/pivotTable6.xml><?xml version="1.0" encoding="utf-8"?>
<pivotTableDefinition xmlns="http://schemas.openxmlformats.org/spreadsheetml/2006/main" xmlns:mc="http://schemas.openxmlformats.org/markup-compatibility/2006" xmlns:xr="http://schemas.microsoft.com/office/spreadsheetml/2014/revision" mc:Ignorable="xr" xr:uid="{C3A96F2D-B6CF-41BF-8C7E-A2033A80E1D9}" name="Active Employees" cacheId="0" applyNumberFormats="0" applyBorderFormats="0" applyFontFormats="0" applyPatternFormats="0" applyAlignmentFormats="0" applyWidthHeightFormats="1" dataCaption="Values" tag="e187412d-e4a5-4552-87e9-da8389a3c619" updatedVersion="8" minRefreshableVersion="3" useAutoFormatting="1" subtotalHiddenItems="1" itemPrintTitles="1" createdVersion="8" indent="0" compact="0" compactData="0" multipleFieldFilters="0" chartFormat="12">
  <location ref="A3:E72" firstHeaderRow="0" firstDataRow="1" firstDataCol="3"/>
  <pivotFields count="6">
    <pivotField axis="axisRow" compact="0" allDrilled="1" outline="0" subtotalTop="0" showAll="0" dataSourceSort="1" defaultAttributeDrillState="1">
      <items count="13">
        <item x="0"/>
        <item x="1"/>
        <item x="2"/>
        <item x="3"/>
        <item x="4"/>
        <item x="5"/>
        <item x="6"/>
        <item x="7"/>
        <item x="8"/>
        <item x="9"/>
        <item x="10"/>
        <item x="11"/>
        <item t="default"/>
      </items>
    </pivotField>
    <pivotField axis="axisRow" compact="0" allDrilled="1" outline="0" subtotalTop="0" showAll="0" dataSourceSort="1" defaultAttributeDrillState="1">
      <items count="5">
        <item x="0"/>
        <item x="1"/>
        <item x="2"/>
        <item x="3"/>
        <item t="default"/>
      </items>
    </pivotField>
    <pivotField axis="axisRow" compact="0" allDrilled="1" outline="0" subtotalTop="0" showAll="0" dataSourceSort="1" defaultAttributeDrillState="1">
      <items count="5">
        <item x="0"/>
        <item x="1"/>
        <item x="2"/>
        <item x="3"/>
        <item t="default"/>
      </items>
    </pivotField>
    <pivotField dataField="1" compact="0" outline="0" subtotalTop="0" showAll="0"/>
    <pivotField dataField="1" compact="0" outline="0" subtotalTop="0" showAll="0"/>
    <pivotField compact="0" allDrilled="1" outline="0" subtotalTop="0" showAll="0" dataSourceSort="1" defaultAttributeDrillState="1"/>
  </pivotFields>
  <rowFields count="3">
    <field x="2"/>
    <field x="1"/>
    <field x="0"/>
  </rowFields>
  <rowItems count="69">
    <i>
      <x/>
      <x/>
      <x/>
    </i>
    <i r="2">
      <x v="1"/>
    </i>
    <i r="2">
      <x v="2"/>
    </i>
    <i t="default" r="1">
      <x/>
    </i>
    <i r="1">
      <x v="1"/>
      <x v="3"/>
    </i>
    <i r="2">
      <x v="4"/>
    </i>
    <i r="2">
      <x v="5"/>
    </i>
    <i t="default" r="1">
      <x v="1"/>
    </i>
    <i r="1">
      <x v="2"/>
      <x v="6"/>
    </i>
    <i r="2">
      <x v="7"/>
    </i>
    <i r="2">
      <x v="8"/>
    </i>
    <i t="default" r="1">
      <x v="2"/>
    </i>
    <i r="1">
      <x v="3"/>
      <x v="9"/>
    </i>
    <i r="2">
      <x v="10"/>
    </i>
    <i r="2">
      <x v="11"/>
    </i>
    <i t="default" r="1">
      <x v="3"/>
    </i>
    <i t="default">
      <x/>
    </i>
    <i>
      <x v="1"/>
      <x/>
      <x/>
    </i>
    <i r="2">
      <x v="1"/>
    </i>
    <i r="2">
      <x v="2"/>
    </i>
    <i t="default" r="1">
      <x/>
    </i>
    <i r="1">
      <x v="1"/>
      <x v="3"/>
    </i>
    <i r="2">
      <x v="4"/>
    </i>
    <i r="2">
      <x v="5"/>
    </i>
    <i t="default" r="1">
      <x v="1"/>
    </i>
    <i r="1">
      <x v="2"/>
      <x v="6"/>
    </i>
    <i r="2">
      <x v="7"/>
    </i>
    <i r="2">
      <x v="8"/>
    </i>
    <i t="default" r="1">
      <x v="2"/>
    </i>
    <i r="1">
      <x v="3"/>
      <x v="9"/>
    </i>
    <i r="2">
      <x v="10"/>
    </i>
    <i r="2">
      <x v="11"/>
    </i>
    <i t="default" r="1">
      <x v="3"/>
    </i>
    <i t="default">
      <x v="1"/>
    </i>
    <i>
      <x v="2"/>
      <x/>
      <x/>
    </i>
    <i r="2">
      <x v="1"/>
    </i>
    <i r="2">
      <x v="2"/>
    </i>
    <i t="default" r="1">
      <x/>
    </i>
    <i r="1">
      <x v="1"/>
      <x v="3"/>
    </i>
    <i r="2">
      <x v="4"/>
    </i>
    <i r="2">
      <x v="5"/>
    </i>
    <i t="default" r="1">
      <x v="1"/>
    </i>
    <i r="1">
      <x v="2"/>
      <x v="6"/>
    </i>
    <i r="2">
      <x v="7"/>
    </i>
    <i r="2">
      <x v="8"/>
    </i>
    <i t="default" r="1">
      <x v="2"/>
    </i>
    <i r="1">
      <x v="3"/>
      <x v="9"/>
    </i>
    <i r="2">
      <x v="10"/>
    </i>
    <i r="2">
      <x v="11"/>
    </i>
    <i t="default" r="1">
      <x v="3"/>
    </i>
    <i t="default">
      <x v="2"/>
    </i>
    <i>
      <x v="3"/>
      <x/>
      <x/>
    </i>
    <i r="2">
      <x v="1"/>
    </i>
    <i r="2">
      <x v="2"/>
    </i>
    <i t="default" r="1">
      <x/>
    </i>
    <i r="1">
      <x v="1"/>
      <x v="3"/>
    </i>
    <i r="2">
      <x v="4"/>
    </i>
    <i r="2">
      <x v="5"/>
    </i>
    <i t="default" r="1">
      <x v="1"/>
    </i>
    <i r="1">
      <x v="2"/>
      <x v="6"/>
    </i>
    <i r="2">
      <x v="7"/>
    </i>
    <i r="2">
      <x v="8"/>
    </i>
    <i t="default" r="1">
      <x v="2"/>
    </i>
    <i r="1">
      <x v="3"/>
      <x v="9"/>
    </i>
    <i r="2">
      <x v="10"/>
    </i>
    <i r="2">
      <x v="11"/>
    </i>
    <i t="default" r="1">
      <x v="3"/>
    </i>
    <i t="default">
      <x v="3"/>
    </i>
    <i t="grand">
      <x/>
    </i>
  </rowItems>
  <colFields count="1">
    <field x="-2"/>
  </colFields>
  <colItems count="2">
    <i>
      <x/>
    </i>
    <i i="1">
      <x v="1"/>
    </i>
  </colItems>
  <dataFields count="2">
    <dataField name="Active Employees" fld="3" subtotal="count" baseField="0" baseItem="0"/>
    <dataField fld="4" subtotal="count" baseField="0" baseItem="0"/>
  </dataFields>
  <chartFormats count="2">
    <chartFormat chart="8" format="4" series="1">
      <pivotArea type="data" outline="0" fieldPosition="0">
        <references count="1">
          <reference field="4294967294" count="1" selected="0">
            <x v="0"/>
          </reference>
        </references>
      </pivotArea>
    </chartFormat>
    <chartFormat chart="8" format="5" series="1">
      <pivotArea type="data" outline="0" fieldPosition="0">
        <references count="1">
          <reference field="4294967294" count="1" selected="0">
            <x v="1"/>
          </reference>
        </references>
      </pivotArea>
    </chartFormat>
  </chartFormats>
  <pivotHierarchies count="34">
    <pivotHierarchy dragToData="1"/>
    <pivotHierarchy dragToData="1"/>
    <pivotHierarchy dragToData="1"/>
    <pivotHierarchy multipleItemSelectionAllowed="1" dragToData="1"/>
    <pivotHierarchy dragToData="1"/>
    <pivotHierarchy multipleItemSelectionAllowed="1" dragToData="1"/>
    <pivotHierarchy multipleItemSelectionAllowed="1" dragToData="1"/>
    <pivotHierarchy dragToData="1"/>
    <pivotHierarchy dragToData="1"/>
    <pivotHierarchy multipleItemSelectionAllowed="1"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Row="0" dragToCol="0" dragToPage="0" dragToData="1"/>
    <pivotHierarchy dragToRow="0" dragToCol="0" dragToPage="0" dragToData="1" caption="Active Employees"/>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ies>
  <pivotTableStyleInfo name="PivotStyleLight16" showRowHeaders="1" showColHeaders="1" showRowStripes="0" showColStripes="0" showLastColumn="1"/>
  <rowHierarchiesUsage count="3">
    <rowHierarchyUsage hierarchyUsage="17"/>
    <rowHierarchyUsage hierarchyUsage="18"/>
    <rowHierarchyUsage hierarchyUsage="19"/>
  </rowHierarchiesUsage>
  <colHierarchiesUsage count="1">
    <colHierarchyUsage hierarchyUsage="-2"/>
  </colHierarchiesUsage>
  <extLst>
    <ext xmlns:x14="http://schemas.microsoft.com/office/spreadsheetml/2009/9/main" uri="{962EF5D1-5CA2-4c93-8EF4-DBF5C05439D2}">
      <x14:pivotTableDefinition xmlns:xm="http://schemas.microsoft.com/office/excel/2006/main" calculatedMembersInFilters="1" hideValuesRow="1"/>
    </ext>
    <ext xmlns:x15="http://schemas.microsoft.com/office/spreadsheetml/2010/11/main" uri="{E67621CE-5B39-4880-91FE-76760E9C1902}">
      <x15:pivotTableUISettings>
        <x15:activeTabTopLevelEntity name="[HR Data]"/>
      </x15:pivotTableUISettings>
    </ext>
    <ext xmlns:xpdl="http://schemas.microsoft.com/office/spreadsheetml/2016/pivotdefaultlayout" uri="{747A6164-185A-40DC-8AA5-F01512510D54}">
      <xpdl:pivotTableDefinition16 SubtotalsOnTopDefault="0"/>
    </ext>
  </extLst>
</pivotTableDefinition>
</file>

<file path=xl/pivotTables/pivotTable7.xml><?xml version="1.0" encoding="utf-8"?>
<pivotTableDefinition xmlns="http://schemas.openxmlformats.org/spreadsheetml/2006/main" xmlns:mc="http://schemas.openxmlformats.org/markup-compatibility/2006" xmlns:xr="http://schemas.microsoft.com/office/spreadsheetml/2014/revision" mc:Ignorable="xr" xr:uid="{C6032667-E07F-4838-B728-9A025B4DF286}" name="Ethnicity" cacheId="44" applyNumberFormats="0" applyBorderFormats="0" applyFontFormats="0" applyPatternFormats="0" applyAlignmentFormats="0" applyWidthHeightFormats="1" dataCaption="Values" tag="5d82bf65-7698-4019-a57e-591761674b2a" updatedVersion="8" minRefreshableVersion="3" useAutoFormatting="1" itemPrintTitles="1" createdVersion="8" indent="0" compact="0" compactData="0" multipleFieldFilters="0" chartFormat="14">
  <location ref="A3:E26" firstHeaderRow="1" firstDataRow="2" firstDataCol="2"/>
  <pivotFields count="5">
    <pivotField axis="axisRow" compact="0" allDrilled="1" outline="0" subtotalTop="0" showAll="0" dataSourceSort="1" defaultAttributeDrillState="1">
      <items count="8">
        <item x="0"/>
        <item x="1"/>
        <item x="2"/>
        <item x="3"/>
        <item x="4"/>
        <item x="5"/>
        <item x="6"/>
        <item t="default"/>
      </items>
    </pivotField>
    <pivotField axis="axisCol" compact="0" allDrilled="1" outline="0" subtotalTop="0" showAll="0" dataSourceSort="1" defaultAttributeDrillState="1">
      <items count="3">
        <item x="0"/>
        <item x="1"/>
        <item t="default"/>
      </items>
    </pivotField>
    <pivotField dataField="1" compact="0" outline="0" subtotalTop="0" showAll="0"/>
    <pivotField axis="axisRow" compact="0" allDrilled="1" outline="0" subtotalTop="0" showAll="0" dataSourceSort="1" defaultAttributeDrillState="1">
      <items count="3">
        <item x="0"/>
        <item x="1"/>
        <item t="default"/>
      </items>
    </pivotField>
    <pivotField compact="0" allDrilled="1" outline="0" subtotalTop="0" showAll="0" dataSourceSort="1" defaultAttributeDrillState="1"/>
  </pivotFields>
  <rowFields count="2">
    <field x="0"/>
    <field x="3"/>
  </rowFields>
  <rowItems count="22">
    <i>
      <x/>
      <x/>
    </i>
    <i r="1">
      <x v="1"/>
    </i>
    <i t="default">
      <x/>
    </i>
    <i>
      <x v="1"/>
      <x/>
    </i>
    <i r="1">
      <x v="1"/>
    </i>
    <i t="default">
      <x v="1"/>
    </i>
    <i>
      <x v="2"/>
      <x/>
    </i>
    <i r="1">
      <x v="1"/>
    </i>
    <i t="default">
      <x v="2"/>
    </i>
    <i>
      <x v="3"/>
      <x/>
    </i>
    <i r="1">
      <x v="1"/>
    </i>
    <i t="default">
      <x v="3"/>
    </i>
    <i>
      <x v="4"/>
      <x/>
    </i>
    <i r="1">
      <x v="1"/>
    </i>
    <i t="default">
      <x v="4"/>
    </i>
    <i>
      <x v="5"/>
      <x/>
    </i>
    <i r="1">
      <x v="1"/>
    </i>
    <i t="default">
      <x v="5"/>
    </i>
    <i>
      <x v="6"/>
      <x/>
    </i>
    <i r="1">
      <x v="1"/>
    </i>
    <i t="default">
      <x v="6"/>
    </i>
    <i t="grand">
      <x/>
    </i>
  </rowItems>
  <colFields count="1">
    <field x="1"/>
  </colFields>
  <colItems count="3">
    <i>
      <x/>
    </i>
    <i>
      <x v="1"/>
    </i>
    <i t="grand">
      <x/>
    </i>
  </colItems>
  <dataFields count="1">
    <dataField fld="2" subtotal="count" baseField="0" baseItem="0"/>
  </dataFields>
  <chartFormats count="2">
    <chartFormat chart="13" format="14" series="1">
      <pivotArea type="data" outline="0" fieldPosition="0">
        <references count="2">
          <reference field="4294967294" count="1" selected="0">
            <x v="0"/>
          </reference>
          <reference field="1" count="1" selected="0">
            <x v="0"/>
          </reference>
        </references>
      </pivotArea>
    </chartFormat>
    <chartFormat chart="13" format="15" series="1">
      <pivotArea type="data" outline="0" fieldPosition="0">
        <references count="2">
          <reference field="4294967294" count="1" selected="0">
            <x v="0"/>
          </reference>
          <reference field="1" count="1" selected="0">
            <x v="1"/>
          </reference>
        </references>
      </pivotArea>
    </chartFormat>
  </chartFormats>
  <pivotHierarchies count="34">
    <pivotHierarchy dragToData="1"/>
    <pivotHierarchy dragToData="1"/>
    <pivotHierarchy dragToData="1"/>
    <pivotHierarchy dragToData="1"/>
    <pivotHierarchy dragToData="1"/>
    <pivotHierarchy dragToData="1"/>
    <pivotHierarchy dragToData="1"/>
    <pivotHierarchy dragToData="1"/>
    <pivotHierarchy dragToData="1"/>
    <pivotHierarchy multipleItemSelectionAllowed="1" dragToData="1"/>
    <pivotHierarchy dragToData="1"/>
    <pivotHierarchy dragToData="1"/>
    <pivotHierarchy dragToData="1"/>
    <pivotHierarchy dragToData="1"/>
    <pivotHierarchy dragToData="1"/>
    <pivotHierarchy dragToData="1"/>
    <pivotHierarchy dragToData="1"/>
    <pivotHierarchy multipleItemSelectionAllowed="1" dragToData="1"/>
    <pivotHierarchy dragToData="1"/>
    <pivotHierarchy dragToData="1"/>
    <pivotHierarchy dragToData="1"/>
    <pivotHierarchy dragToData="1"/>
    <pivotHierarchy dragToData="1"/>
    <pivotHierarchy dragToData="1"/>
    <pivotHierarchy dragToData="1"/>
    <pivotHierarchy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ies>
  <pivotTableStyleInfo name="PivotStyleLight16" showRowHeaders="1" showColHeaders="1" showRowStripes="0" showColStripes="0" showLastColumn="1"/>
  <rowHierarchiesUsage count="2">
    <rowHierarchyUsage hierarchyUsage="5"/>
    <rowHierarchyUsage hierarchyUsage="6"/>
  </rowHierarchiesUsage>
  <colHierarchiesUsage count="1">
    <colHierarchyUsage hierarchyUsage="3"/>
  </colHierarchiesUsage>
  <extLst>
    <ext xmlns:x14="http://schemas.microsoft.com/office/spreadsheetml/2009/9/main" uri="{962EF5D1-5CA2-4c93-8EF4-DBF5C05439D2}">
      <x14:pivotTableDefinition xmlns:xm="http://schemas.microsoft.com/office/excel/2006/main" calculatedMembersInFilters="1" hideValuesRow="1"/>
    </ext>
    <ext xmlns:x15="http://schemas.microsoft.com/office/spreadsheetml/2010/11/main" uri="{E67621CE-5B39-4880-91FE-76760E9C1902}">
      <x15:pivotTableUISettings>
        <x15:activeTabTopLevelEntity name="[HR Data]"/>
      </x15:pivotTableUISettings>
    </ext>
    <ext xmlns:xpdl="http://schemas.microsoft.com/office/spreadsheetml/2016/pivotdefaultlayout" uri="{747A6164-185A-40DC-8AA5-F01512510D54}">
      <xpdl:pivotTableDefinition16 SubtotalsOnTopDefault="0"/>
    </ext>
  </extLst>
</pivotTableDefinition>
</file>

<file path=xl/pivotTables/pivotTable8.xml><?xml version="1.0" encoding="utf-8"?>
<pivotTableDefinition xmlns="http://schemas.openxmlformats.org/spreadsheetml/2006/main" xmlns:mc="http://schemas.openxmlformats.org/markup-compatibility/2006" xmlns:xr="http://schemas.microsoft.com/office/spreadsheetml/2014/revision" mc:Ignorable="xr" xr:uid="{641D557A-7373-4407-AD14-1E43E6AEA5FF}" name="Separations" cacheId="65" applyNumberFormats="0" applyBorderFormats="0" applyFontFormats="0" applyPatternFormats="0" applyAlignmentFormats="0" applyWidthHeightFormats="1" dataCaption="Values" tag="d5a54d95-b813-493c-9088-b88f2b7ef56c" updatedVersion="8" minRefreshableVersion="3" useAutoFormatting="1" subtotalHiddenItems="1" itemPrintTitles="1" createdVersion="8" indent="0" compact="0" compactData="0" multipleFieldFilters="0" chartFormat="19">
  <location ref="A3:C8" firstHeaderRow="0" firstDataRow="1" firstDataCol="1"/>
  <pivotFields count="3">
    <pivotField dataField="1" compact="0" outline="0" subtotalTop="0" showAll="0"/>
    <pivotField axis="axisRow" compact="0" allDrilled="1" outline="0" subtotalTop="0" showAll="0" dataSourceSort="1" defaultAttributeDrillState="1">
      <items count="5">
        <item x="0"/>
        <item x="1"/>
        <item x="2"/>
        <item x="3"/>
        <item t="default"/>
      </items>
    </pivotField>
    <pivotField dataField="1" compact="0" outline="0" subtotalTop="0" showAll="0"/>
  </pivotFields>
  <rowFields count="1">
    <field x="1"/>
  </rowFields>
  <rowItems count="5">
    <i>
      <x/>
    </i>
    <i>
      <x v="1"/>
    </i>
    <i>
      <x v="2"/>
    </i>
    <i>
      <x v="3"/>
    </i>
    <i t="grand">
      <x/>
    </i>
  </rowItems>
  <colFields count="1">
    <field x="-2"/>
  </colFields>
  <colItems count="2">
    <i>
      <x/>
    </i>
    <i i="1">
      <x v="1"/>
    </i>
  </colItems>
  <dataFields count="2">
    <dataField name="Separations" fld="0" subtotal="count" baseField="0" baseItem="0"/>
    <dataField name="Bad Hires" fld="2" baseField="1" baseItem="0"/>
  </dataFields>
  <chartFormats count="2">
    <chartFormat chart="14" format="12" series="1">
      <pivotArea type="data" outline="0" fieldPosition="0">
        <references count="1">
          <reference field="4294967294" count="1" selected="0">
            <x v="0"/>
          </reference>
        </references>
      </pivotArea>
    </chartFormat>
    <chartFormat chart="14" format="13" series="1">
      <pivotArea type="data" outline="0" fieldPosition="0">
        <references count="1">
          <reference field="4294967294" count="1" selected="0">
            <x v="1"/>
          </reference>
        </references>
      </pivotArea>
    </chartFormat>
  </chartFormats>
  <pivotHierarchies count="34">
    <pivotHierarchy dragToData="1"/>
    <pivotHierarchy dragToData="1"/>
    <pivotHierarchy dragToData="1"/>
    <pivotHierarchy multipleItemSelectionAllowed="1" dragToData="1"/>
    <pivotHierarchy dragToData="1"/>
    <pivotHierarchy multipleItemSelectionAllowed="1" dragToData="1"/>
    <pivotHierarchy multipleItemSelectionAllowed="1" dragToData="1"/>
    <pivotHierarchy dragToData="1"/>
    <pivotHierarchy dragToData="1"/>
    <pivotHierarchy multipleItemSelectionAllowed="1" dragToData="1"/>
    <pivotHierarchy dragToData="1"/>
    <pivotHierarchy dragToData="1"/>
    <pivotHierarchy dragToData="1"/>
    <pivotHierarchy dragToData="1"/>
    <pivotHierarchy dragToData="1"/>
    <pivotHierarchy dragToData="1"/>
    <pivotHierarchy dragToData="1"/>
    <pivotHierarchy multipleItemSelectionAllowed="1" dragToData="1"/>
    <pivotHierarchy dragToData="1"/>
    <pivotHierarchy dragToData="1"/>
    <pivotHierarchy dragToData="1"/>
    <pivotHierarchy dragToData="1"/>
    <pivotHierarchy dragToData="1"/>
    <pivotHierarchy dragToData="1"/>
    <pivotHierarchy dragToData="1" caption="Bad Hires"/>
    <pivotHierarchy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caption="Separations"/>
    <pivotHierarchy dragToRow="0" dragToCol="0" dragToPage="0" dragToData="1"/>
    <pivotHierarchy dragToRow="0" dragToCol="0" dragToPage="0" dragToData="1"/>
    <pivotHierarchy dragToRow="0" dragToCol="0" dragToPage="0" dragToData="1"/>
  </pivotHierarchies>
  <pivotTableStyleInfo name="PivotStyleLight16" showRowHeaders="1" showColHeaders="1" showRowStripes="0" showColStripes="0" showLastColumn="1"/>
  <rowHierarchiesUsage count="1">
    <rowHierarchyUsage hierarchyUsage="17"/>
  </rowHierarchiesUsage>
  <colHierarchiesUsage count="1">
    <colHierarchyUsage hierarchyUsage="-2"/>
  </colHierarchiesUsage>
  <extLst>
    <ext xmlns:x14="http://schemas.microsoft.com/office/spreadsheetml/2009/9/main" uri="{962EF5D1-5CA2-4c93-8EF4-DBF5C05439D2}">
      <x14:pivotTableDefinition xmlns:xm="http://schemas.microsoft.com/office/excel/2006/main" calculatedMembersInFilters="1" hideValuesRow="1"/>
    </ext>
    <ext xmlns:x15="http://schemas.microsoft.com/office/spreadsheetml/2010/11/main" uri="{E67621CE-5B39-4880-91FE-76760E9C1902}">
      <x15:pivotTableUISettings>
        <x15:activeTabTopLevelEntity name="[HR Data]"/>
      </x15:pivotTableUISettings>
    </ext>
    <ext xmlns:xpdl="http://schemas.microsoft.com/office/spreadsheetml/2016/pivotdefaultlayout" uri="{747A6164-185A-40DC-8AA5-F01512510D54}">
      <xpdl:pivotTableDefinition16 SubtotalsOnTopDefault="0"/>
    </ext>
  </extLst>
</pivotTableDefinition>
</file>

<file path=xl/pivotTables/pivotTable9.xml><?xml version="1.0" encoding="utf-8"?>
<pivotTableDefinition xmlns="http://schemas.openxmlformats.org/spreadsheetml/2006/main" xmlns:mc="http://schemas.openxmlformats.org/markup-compatibility/2006" xmlns:xr="http://schemas.microsoft.com/office/spreadsheetml/2014/revision" mc:Ignorable="xr" xr:uid="{2750FE69-1F05-4BF8-914A-81430F7936E4}" name="Term Reason" cacheId="71" applyNumberFormats="0" applyBorderFormats="0" applyFontFormats="0" applyPatternFormats="0" applyAlignmentFormats="0" applyWidthHeightFormats="1" dataCaption="Values" tag="9ae652ce-9e96-4017-a3e0-282eba4af5da" updatedVersion="8" minRefreshableVersion="3" useAutoFormatting="1" subtotalHiddenItems="1" itemPrintTitles="1" createdVersion="8" indent="0" compact="0" compactData="0" multipleFieldFilters="0" chartFormat="28">
  <location ref="A3:D9" firstHeaderRow="1" firstDataRow="2" firstDataCol="1"/>
  <pivotFields count="3">
    <pivotField dataField="1" compact="0" outline="0" subtotalTop="0" showAll="0"/>
    <pivotField axis="axisRow" compact="0" allDrilled="1" outline="0" subtotalTop="0" showAll="0" dataSourceSort="1" defaultAttributeDrillState="1">
      <items count="5">
        <item x="0"/>
        <item x="1"/>
        <item x="2"/>
        <item x="3"/>
        <item t="default"/>
      </items>
    </pivotField>
    <pivotField axis="axisCol" compact="0" allDrilled="1" outline="0" subtotalTop="0" showAll="0" dataSourceSort="1" defaultAttributeDrillState="1">
      <items count="3">
        <item x="0"/>
        <item x="1"/>
        <item t="default"/>
      </items>
    </pivotField>
  </pivotFields>
  <rowFields count="1">
    <field x="1"/>
  </rowFields>
  <rowItems count="5">
    <i>
      <x/>
    </i>
    <i>
      <x v="1"/>
    </i>
    <i>
      <x v="2"/>
    </i>
    <i>
      <x v="3"/>
    </i>
    <i t="grand">
      <x/>
    </i>
  </rowItems>
  <colFields count="1">
    <field x="2"/>
  </colFields>
  <colItems count="3">
    <i>
      <x/>
    </i>
    <i>
      <x v="1"/>
    </i>
    <i t="grand">
      <x/>
    </i>
  </colItems>
  <dataFields count="1">
    <dataField name="Separations" fld="0" subtotal="count" baseField="0" baseItem="0"/>
  </dataFields>
  <chartFormats count="3">
    <chartFormat chart="2" format="0" series="1">
      <pivotArea type="data" outline="0" fieldPosition="0">
        <references count="1">
          <reference field="4294967294" count="1" selected="0">
            <x v="0"/>
          </reference>
        </references>
      </pivotArea>
    </chartFormat>
    <chartFormat chart="18" format="14" series="1">
      <pivotArea type="data" outline="0" fieldPosition="0">
        <references count="2">
          <reference field="4294967294" count="1" selected="0">
            <x v="0"/>
          </reference>
          <reference field="2" count="1" selected="0">
            <x v="0"/>
          </reference>
        </references>
      </pivotArea>
    </chartFormat>
    <chartFormat chart="18" format="15" series="1">
      <pivotArea type="data" outline="0" fieldPosition="0">
        <references count="2">
          <reference field="4294967294" count="1" selected="0">
            <x v="0"/>
          </reference>
          <reference field="2" count="1" selected="0">
            <x v="1"/>
          </reference>
        </references>
      </pivotArea>
    </chartFormat>
  </chartFormats>
  <pivotHierarchies count="34">
    <pivotHierarchy dragToData="1"/>
    <pivotHierarchy dragToData="1"/>
    <pivotHierarchy dragToData="1"/>
    <pivotHierarchy multipleItemSelectionAllowed="1" dragToData="1"/>
    <pivotHierarchy dragToData="1"/>
    <pivotHierarchy multipleItemSelectionAllowed="1" dragToData="1"/>
    <pivotHierarchy multipleItemSelectionAllowed="1" dragToData="1"/>
    <pivotHierarchy dragToData="1"/>
    <pivotHierarchy dragToData="1"/>
    <pivotHierarchy multipleItemSelectionAllowed="1" dragToData="1"/>
    <pivotHierarchy dragToData="1"/>
    <pivotHierarchy dragToData="1"/>
    <pivotHierarchy dragToData="1"/>
    <pivotHierarchy dragToData="1"/>
    <pivotHierarchy dragToData="1"/>
    <pivotHierarchy dragToData="1"/>
    <pivotHierarchy dragToData="1"/>
    <pivotHierarchy multipleItemSelectionAllowed="1" dragToData="1"/>
    <pivotHierarchy dragToData="1"/>
    <pivotHierarchy dragToData="1"/>
    <pivotHierarchy dragToData="1"/>
    <pivotHierarchy dragToData="1"/>
    <pivotHierarchy dragToData="1"/>
    <pivotHierarchy dragToData="1"/>
    <pivotHierarchy dragToData="1" caption="Bad Hires"/>
    <pivotHierarchy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caption="Separations"/>
    <pivotHierarchy dragToRow="0" dragToCol="0" dragToPage="0" dragToData="1"/>
    <pivotHierarchy dragToRow="0" dragToCol="0" dragToPage="0" dragToData="1"/>
    <pivotHierarchy dragToRow="0" dragToCol="0" dragToPage="0" dragToData="1"/>
  </pivotHierarchies>
  <pivotTableStyleInfo name="PivotStyleLight16" showRowHeaders="1" showColHeaders="1" showRowStripes="0" showColStripes="0" showLastColumn="1"/>
  <rowHierarchiesUsage count="1">
    <rowHierarchyUsage hierarchyUsage="17"/>
  </rowHierarchiesUsage>
  <colHierarchiesUsage count="1">
    <colHierarchyUsage hierarchyUsage="12"/>
  </colHierarchiesUsage>
  <extLst>
    <ext xmlns:x14="http://schemas.microsoft.com/office/spreadsheetml/2009/9/main" uri="{962EF5D1-5CA2-4c93-8EF4-DBF5C05439D2}">
      <x14:pivotTableDefinition xmlns:xm="http://schemas.microsoft.com/office/excel/2006/main" calculatedMembersInFilters="1" hideValuesRow="1"/>
    </ext>
    <ext xmlns:x15="http://schemas.microsoft.com/office/spreadsheetml/2010/11/main" uri="{E67621CE-5B39-4880-91FE-76760E9C1902}">
      <x15:pivotTableUISettings>
        <x15:activeTabTopLevelEntity name="[HR Data]"/>
      </x15:pivotTableUISettings>
    </ext>
    <ext xmlns:xpdl="http://schemas.microsoft.com/office/spreadsheetml/2016/pivotdefaultlayout" uri="{747A6164-185A-40DC-8AA5-F01512510D54}">
      <xpdl:pivotTableDefinition16 SubtotalsOnTopDefault="0"/>
    </ext>
  </extLst>
</pivotTableDefinition>
</file>

<file path=xl/pivotTables/pivotTable10.xml><?xml version="1.0" encoding="utf-8"?>
<pivotTableDefinition xmlns="http://schemas.openxmlformats.org/spreadsheetml/2006/main" xmlns:mc="http://schemas.openxmlformats.org/markup-compatibility/2006" xmlns:xr="http://schemas.microsoft.com/office/spreadsheetml/2014/revision" mc:Ignorable="xr" xr:uid="{19EC129E-E8CC-48EC-90EF-0D5B4AED8BB3}" name="Region" cacheId="62" applyNumberFormats="0" applyBorderFormats="0" applyFontFormats="0" applyPatternFormats="0" applyAlignmentFormats="0" applyWidthHeightFormats="1" dataCaption="Values" tag="35931cb3-3698-4db0-b4b3-81f0328f344c" updatedVersion="8" minRefreshableVersion="3" useAutoFormatting="1" itemPrintTitles="1" createdVersion="8" indent="0" compact="0" compactData="0" multipleFieldFilters="0" chartFormat="8">
  <location ref="A3:D12" firstHeaderRow="1" firstDataRow="2" firstDataCol="1"/>
  <pivotFields count="4">
    <pivotField axis="axisRow" compact="0" allDrilled="1" outline="0" subtotalTop="0" showAll="0" dataSourceSort="1" defaultAttributeDrillState="1">
      <items count="8">
        <item x="0"/>
        <item x="1"/>
        <item x="2"/>
        <item x="3"/>
        <item x="4"/>
        <item x="5"/>
        <item x="6"/>
        <item t="default"/>
      </items>
    </pivotField>
    <pivotField axis="axisCol" compact="0" allDrilled="1" outline="0" subtotalTop="0" showAll="0" dataSourceSort="1" defaultAttributeDrillState="1">
      <items count="3">
        <item n="Full Time" x="0"/>
        <item n="Part Time" x="1"/>
        <item t="default"/>
      </items>
    </pivotField>
    <pivotField dataField="1" compact="0" outline="0" subtotalTop="0" showAll="0"/>
    <pivotField compact="0" allDrilled="1" outline="0" subtotalTop="0" showAll="0" dataSourceSort="1" defaultAttributeDrillState="1"/>
  </pivotFields>
  <rowFields count="1">
    <field x="0"/>
  </rowFields>
  <rowItems count="8">
    <i>
      <x/>
    </i>
    <i>
      <x v="1"/>
    </i>
    <i>
      <x v="2"/>
    </i>
    <i>
      <x v="3"/>
    </i>
    <i>
      <x v="4"/>
    </i>
    <i>
      <x v="5"/>
    </i>
    <i>
      <x v="6"/>
    </i>
    <i t="grand">
      <x/>
    </i>
  </rowItems>
  <colFields count="1">
    <field x="1"/>
  </colFields>
  <colItems count="3">
    <i>
      <x/>
    </i>
    <i>
      <x v="1"/>
    </i>
    <i t="grand">
      <x/>
    </i>
  </colItems>
  <dataFields count="1">
    <dataField fld="2" subtotal="count" baseField="0" baseItem="0"/>
  </dataFields>
  <chartFormats count="2">
    <chartFormat chart="5" format="4" series="1">
      <pivotArea type="data" outline="0" fieldPosition="0">
        <references count="2">
          <reference field="4294967294" count="1" selected="0">
            <x v="0"/>
          </reference>
          <reference field="1" count="1" selected="0">
            <x v="0"/>
          </reference>
        </references>
      </pivotArea>
    </chartFormat>
    <chartFormat chart="5" format="5" series="1">
      <pivotArea type="data" outline="0" fieldPosition="0">
        <references count="2">
          <reference field="4294967294" count="1" selected="0">
            <x v="0"/>
          </reference>
          <reference field="1" count="1" selected="0">
            <x v="1"/>
          </reference>
        </references>
      </pivotArea>
    </chartFormat>
  </chartFormats>
  <pivotHierarchies count="34">
    <pivotHierarchy dragToData="1"/>
    <pivotHierarchy dragToData="1"/>
    <pivotHierarchy dragToData="1"/>
    <pivotHierarchy multipleItemSelectionAllowed="1" dragToData="1"/>
    <pivotHierarchy dragToData="1"/>
    <pivotHierarchy multipleItemSelectionAllowed="1"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multipleItemSelectionAllowed="1" dragToData="1"/>
    <pivotHierarchy dragToData="1"/>
    <pivotHierarchy dragToData="1"/>
    <pivotHierarchy dragToData="1"/>
    <pivotHierarchy dragToData="1"/>
    <pivotHierarchy dragToData="1"/>
    <pivotHierarchy dragToData="1"/>
    <pivotHierarchy dragToData="1"/>
    <pivotHierarchy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ies>
  <pivotTableStyleInfo name="PivotStyleLight16" showRowHeaders="1" showColHeaders="1" showRowStripes="0" showColStripes="0" showLastColumn="1"/>
  <rowHierarchiesUsage count="1">
    <rowHierarchyUsage hierarchyUsage="9"/>
  </rowHierarchiesUsage>
  <colHierarchiesUsage count="1">
    <colHierarchyUsage hierarchyUsage="6"/>
  </colHierarchiesUsage>
  <extLst>
    <ext xmlns:x14="http://schemas.microsoft.com/office/spreadsheetml/2009/9/main" uri="{962EF5D1-5CA2-4c93-8EF4-DBF5C05439D2}">
      <x14:pivotTableDefinition xmlns:xm="http://schemas.microsoft.com/office/excel/2006/main" calculatedMembersInFilters="1" hideValuesRow="1"/>
    </ext>
    <ext xmlns:x15="http://schemas.microsoft.com/office/spreadsheetml/2010/11/main" uri="{E67621CE-5B39-4880-91FE-76760E9C1902}">
      <x15:pivotTableUISettings>
        <x15:activeTabTopLevelEntity name="[HR Data]"/>
      </x15:pivotTableUISettings>
    </ext>
    <ext xmlns:xpdl="http://schemas.microsoft.com/office/spreadsheetml/2016/pivotdefaultlayout" uri="{747A6164-185A-40DC-8AA5-F01512510D54}">
      <xpdl:pivotTableDefinition16 SubtotalsOnTopDefault="0"/>
    </ext>
  </extLst>
</pivotTableDefinition>
</file>

<file path=xl/pivotTables/pivotTable11.xml><?xml version="1.0" encoding="utf-8"?>
<pivotTableDefinition xmlns="http://schemas.openxmlformats.org/spreadsheetml/2006/main" xmlns:mc="http://schemas.openxmlformats.org/markup-compatibility/2006" xmlns:xr="http://schemas.microsoft.com/office/spreadsheetml/2014/revision" mc:Ignorable="xr" xr:uid="{DDEF2ABF-8531-4247-9B9D-1D0E93EF7C34}" name="Tenure" cacheId="68" applyNumberFormats="0" applyBorderFormats="0" applyFontFormats="0" applyPatternFormats="0" applyAlignmentFormats="0" applyWidthHeightFormats="1" dataCaption="Values" tag="ff3d0843-d4a5-4dc8-bff0-e6233adde11f" updatedVersion="8" minRefreshableVersion="3" useAutoFormatting="1" itemPrintTitles="1" createdVersion="8" indent="0" compact="0" compactData="0" multipleFieldFilters="0" chartFormat="6">
  <location ref="A3:E26" firstHeaderRow="1" firstDataRow="2" firstDataCol="2"/>
  <pivotFields count="5">
    <pivotField axis="axisRow" compact="0" allDrilled="1" outline="0" subtotalTop="0" showAll="0" dataSourceSort="1" defaultAttributeDrillState="1">
      <items count="8">
        <item x="0"/>
        <item x="1"/>
        <item x="2"/>
        <item x="3"/>
        <item x="4"/>
        <item x="5"/>
        <item x="6"/>
        <item t="default"/>
      </items>
    </pivotField>
    <pivotField axis="axisCol" compact="0" allDrilled="1" outline="0" subtotalTop="0" showAll="0" dataSourceSort="1" defaultAttributeDrillState="1">
      <items count="3">
        <item x="0"/>
        <item x="1"/>
        <item t="default"/>
      </items>
    </pivotField>
    <pivotField axis="axisRow" compact="0" allDrilled="1" outline="0" subtotalTop="0" showAll="0" dataSourceSort="1" defaultAttributeDrillState="1">
      <items count="3">
        <item x="0"/>
        <item x="1"/>
        <item t="default"/>
      </items>
    </pivotField>
    <pivotField dataField="1" compact="0" outline="0" subtotalTop="0" showAll="0"/>
    <pivotField compact="0" allDrilled="1" outline="0" subtotalTop="0" showAll="0" dataSourceSort="1" defaultAttributeDrillState="1"/>
  </pivotFields>
  <rowFields count="2">
    <field x="0"/>
    <field x="2"/>
  </rowFields>
  <rowItems count="22">
    <i>
      <x/>
      <x/>
    </i>
    <i r="1">
      <x v="1"/>
    </i>
    <i t="default">
      <x/>
    </i>
    <i>
      <x v="1"/>
      <x/>
    </i>
    <i r="1">
      <x v="1"/>
    </i>
    <i t="default">
      <x v="1"/>
    </i>
    <i>
      <x v="2"/>
      <x/>
    </i>
    <i r="1">
      <x v="1"/>
    </i>
    <i t="default">
      <x v="2"/>
    </i>
    <i>
      <x v="3"/>
      <x/>
    </i>
    <i r="1">
      <x v="1"/>
    </i>
    <i t="default">
      <x v="3"/>
    </i>
    <i>
      <x v="4"/>
      <x/>
    </i>
    <i r="1">
      <x v="1"/>
    </i>
    <i t="default">
      <x v="4"/>
    </i>
    <i>
      <x v="5"/>
      <x/>
    </i>
    <i r="1">
      <x v="1"/>
    </i>
    <i t="default">
      <x v="5"/>
    </i>
    <i>
      <x v="6"/>
      <x/>
    </i>
    <i r="1">
      <x v="1"/>
    </i>
    <i t="default">
      <x v="6"/>
    </i>
    <i t="grand">
      <x/>
    </i>
  </rowItems>
  <colFields count="1">
    <field x="1"/>
  </colFields>
  <colItems count="3">
    <i>
      <x/>
    </i>
    <i>
      <x v="1"/>
    </i>
    <i t="grand">
      <x/>
    </i>
  </colItems>
  <dataFields count="1">
    <dataField fld="3" subtotal="count" baseField="0" baseItem="0"/>
  </dataFields>
  <chartFormats count="6">
    <chartFormat chart="5" format="12" series="1">
      <pivotArea type="data" outline="0" fieldPosition="0">
        <references count="2">
          <reference field="4294967294" count="1" selected="0">
            <x v="0"/>
          </reference>
          <reference field="2" count="1" selected="0">
            <x v="0"/>
          </reference>
        </references>
      </pivotArea>
    </chartFormat>
    <chartFormat chart="5" format="13" series="1">
      <pivotArea type="data" outline="0" fieldPosition="0">
        <references count="2">
          <reference field="4294967294" count="1" selected="0">
            <x v="0"/>
          </reference>
          <reference field="2" count="1" selected="0">
            <x v="1"/>
          </reference>
        </references>
      </pivotArea>
    </chartFormat>
    <chartFormat chart="5" format="14" series="1">
      <pivotArea type="data" outline="0" fieldPosition="0">
        <references count="3">
          <reference field="4294967294" count="1" selected="0">
            <x v="0"/>
          </reference>
          <reference field="1" count="1" selected="0">
            <x v="0"/>
          </reference>
          <reference field="2" count="1" selected="0">
            <x v="1"/>
          </reference>
        </references>
      </pivotArea>
    </chartFormat>
    <chartFormat chart="5" format="15" series="1">
      <pivotArea type="data" outline="0" fieldPosition="0">
        <references count="3">
          <reference field="4294967294" count="1" selected="0">
            <x v="0"/>
          </reference>
          <reference field="1" count="1" selected="0">
            <x v="1"/>
          </reference>
          <reference field="2" count="1" selected="0">
            <x v="1"/>
          </reference>
        </references>
      </pivotArea>
    </chartFormat>
    <chartFormat chart="5" format="16" series="1">
      <pivotArea type="data" outline="0" fieldPosition="0">
        <references count="2">
          <reference field="4294967294" count="1" selected="0">
            <x v="0"/>
          </reference>
          <reference field="1" count="1" selected="0">
            <x v="0"/>
          </reference>
        </references>
      </pivotArea>
    </chartFormat>
    <chartFormat chart="5" format="17" series="1">
      <pivotArea type="data" outline="0" fieldPosition="0">
        <references count="2">
          <reference field="4294967294" count="1" selected="0">
            <x v="0"/>
          </reference>
          <reference field="1" count="1" selected="0">
            <x v="1"/>
          </reference>
        </references>
      </pivotArea>
    </chartFormat>
  </chartFormats>
  <pivotHierarchies count="34">
    <pivotHierarchy dragToData="1"/>
    <pivotHierarchy dragToData="1"/>
    <pivotHierarchy dragToData="1"/>
    <pivotHierarchy dragToData="1"/>
    <pivotHierarchy dragToData="1"/>
    <pivotHierarchy dragToData="1"/>
    <pivotHierarchy dragToData="1"/>
    <pivotHierarchy dragToData="1"/>
    <pivotHierarchy dragToData="1"/>
    <pivotHierarchy multipleItemSelectionAllowed="1" dragToData="1"/>
    <pivotHierarchy dragToData="1"/>
    <pivotHierarchy dragToData="1"/>
    <pivotHierarchy dragToData="1"/>
    <pivotHierarchy dragToData="1"/>
    <pivotHierarchy dragToData="1"/>
    <pivotHierarchy dragToData="1"/>
    <pivotHierarchy dragToData="1"/>
    <pivotHierarchy multipleItemSelectionAllowed="1" dragToData="1"/>
    <pivotHierarchy dragToData="1"/>
    <pivotHierarchy dragToData="1"/>
    <pivotHierarchy dragToData="1"/>
    <pivotHierarchy dragToData="1"/>
    <pivotHierarchy dragToData="1"/>
    <pivotHierarchy dragToData="1"/>
    <pivotHierarchy dragToData="1"/>
    <pivotHierarchy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ies>
  <pivotTableStyleInfo name="PivotStyleLight16" showRowHeaders="1" showColHeaders="1" showRowStripes="0" showColStripes="0" showLastColumn="1"/>
  <rowHierarchiesUsage count="2">
    <rowHierarchyUsage hierarchyUsage="5"/>
    <rowHierarchyUsage hierarchyUsage="6"/>
  </rowHierarchiesUsage>
  <colHierarchiesUsage count="1">
    <colHierarchyUsage hierarchyUsage="3"/>
  </colHierarchiesUsage>
  <extLst>
    <ext xmlns:x14="http://schemas.microsoft.com/office/spreadsheetml/2009/9/main" uri="{962EF5D1-5CA2-4c93-8EF4-DBF5C05439D2}">
      <x14:pivotTableDefinition xmlns:xm="http://schemas.microsoft.com/office/excel/2006/main" calculatedMembersInFilters="1" hideValuesRow="1"/>
    </ext>
    <ext xmlns:x15="http://schemas.microsoft.com/office/spreadsheetml/2010/11/main" uri="{E67621CE-5B39-4880-91FE-76760E9C1902}">
      <x15:pivotTableUISettings>
        <x15:activeTabTopLevelEntity name="[HR Data]"/>
      </x15:pivotTableUISettings>
    </ext>
    <ext xmlns:xpdl="http://schemas.microsoft.com/office/spreadsheetml/2016/pivotdefaultlayout" uri="{747A6164-185A-40DC-8AA5-F01512510D54}">
      <xpdl:pivotTableDefinition16 SubtotalsOnTopDefault="0"/>
    </ext>
  </extLst>
</pivotTableDefinition>
</file>

<file path=xl/slicerCaches/slicerCache1.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Date__Year" xr10:uid="{9BEDCEF0-A2E7-4D71-B15D-7EA8BC155879}" sourceName="[HR Data].[Date (Year)]">
  <pivotTables>
    <pivotTable tabId="3" name="Ethnicity"/>
    <pivotTable tabId="8" name="FT_PT"/>
    <pivotTable tabId="8" name="Gender"/>
    <pivotTable tabId="8" name="Age"/>
    <pivotTable tabId="8" name="Salary_Hourly"/>
    <pivotTable tabId="8" name="Turnover"/>
    <pivotTable tabId="5" name="Region"/>
    <pivotTable tabId="6" name="Separations"/>
    <pivotTable tabId="4" name="Tenure"/>
    <pivotTable tabId="7" name="Term Reason"/>
  </pivotTables>
  <data>
    <olap pivotCacheId="116107332">
      <levels count="2">
        <level uniqueName="[HR Data].[Date (Year)].[(All)]" sourceCaption="(All)" count="0"/>
        <level uniqueName="[HR Data].[Date (Year)].[Date (Year)]" sourceCaption="Date (Year)" count="4">
          <ranges>
            <range startItem="0">
              <i n="[HR Data].[Date (Year)].&amp;[2015]" c="2015"/>
              <i n="[HR Data].[Date (Year)].&amp;[2016]" c="2016"/>
              <i n="[HR Data].[Date (Year)].&amp;[2017]" c="2017"/>
              <i n="[HR Data].[Date (Year)].&amp;[2018]" c="2018"/>
            </range>
          </ranges>
        </level>
      </levels>
      <selections count="1">
        <selection n="[HR Data].[Date (Year)].[All]"/>
      </selections>
    </olap>
  </data>
</slicerCacheDefinition>
</file>

<file path=xl/slicerCaches/slicerCache2.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FP" xr10:uid="{C3970F4C-93CC-42CC-9247-4C8091DADF0A}" sourceName="[HR Data].[FP]">
  <pivotTables>
    <pivotTable tabId="2" name="Active Employees"/>
    <pivotTable tabId="8" name="Age"/>
    <pivotTable tabId="8" name="Gender"/>
    <pivotTable tabId="8" name="Salary_Hourly"/>
    <pivotTable tabId="6" name="Separations"/>
    <pivotTable tabId="7" name="Term Reason"/>
  </pivotTables>
  <data>
    <olap pivotCacheId="116107332">
      <levels count="2">
        <level uniqueName="[HR Data].[FP].[(All)]" sourceCaption="(All)" count="0"/>
        <level uniqueName="[HR Data].[FP].[FP]" sourceCaption="FP" count="2">
          <ranges>
            <range startItem="0">
              <i n="[HR Data].[FP].&amp;[FT]" c="FT"/>
              <i n="[HR Data].[FP].&amp;[PT]" c="PT"/>
            </range>
          </ranges>
        </level>
      </levels>
      <selections count="1">
        <selection n="[HR Data].[FP].[All]"/>
      </selections>
    </olap>
  </data>
</slicerCacheDefinition>
</file>

<file path=xl/slicerCaches/slicerCache3.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EthnicGroup" xr10:uid="{28813F76-4D26-4318-8568-CF840F291968}" sourceName="[HR Data].[EthnicGroup]">
  <pivotTables>
    <pivotTable tabId="2" name="Active Employees"/>
    <pivotTable tabId="8" name="Age"/>
    <pivotTable tabId="8" name="FT_PT"/>
    <pivotTable tabId="8" name="Gender"/>
    <pivotTable tabId="8" name="Salary_Hourly"/>
    <pivotTable tabId="8" name="Turnover"/>
    <pivotTable tabId="5" name="Region"/>
    <pivotTable tabId="6" name="Separations"/>
    <pivotTable tabId="7" name="Term Reason"/>
  </pivotTables>
  <data>
    <olap pivotCacheId="116107332">
      <levels count="2">
        <level uniqueName="[HR Data].[EthnicGroup].[(All)]" sourceCaption="(All)" count="0"/>
        <level uniqueName="[HR Data].[EthnicGroup].[EthnicGroup]" sourceCaption="EthnicGroup" count="7">
          <ranges>
            <range startItem="0">
              <i n="[HR Data].[EthnicGroup].&amp;[Group A]" c="Group A"/>
              <i n="[HR Data].[EthnicGroup].&amp;[Group B]" c="Group B"/>
              <i n="[HR Data].[EthnicGroup].&amp;[Group C]" c="Group C"/>
              <i n="[HR Data].[EthnicGroup].&amp;[Group D]" c="Group D"/>
              <i n="[HR Data].[EthnicGroup].&amp;[Group E]" c="Group E"/>
              <i n="[HR Data].[EthnicGroup].&amp;[Group F]" c="Group F"/>
              <i n="[HR Data].[EthnicGroup].&amp;[Group G]" c="Group G"/>
            </range>
          </ranges>
        </level>
      </levels>
      <selections count="1">
        <selection n="[HR Data].[EthnicGroup].[All]"/>
      </selections>
    </olap>
  </data>
</slicerCacheDefinition>
</file>

<file path=xl/slicerCaches/slicerCache4.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Gender" xr10:uid="{9C445F99-4786-4F2F-A8AF-F157BE1E05B0}" sourceName="[HR Data].[Gender]">
  <pivotTables>
    <pivotTable tabId="2" name="Active Employees"/>
    <pivotTable tabId="5" name="Region"/>
    <pivotTable tabId="6" name="Separations"/>
    <pivotTable tabId="7" name="Term Reason"/>
  </pivotTables>
  <data>
    <olap pivotCacheId="116107332">
      <levels count="2">
        <level uniqueName="[HR Data].[Gender].[(All)]" sourceCaption="(All)" count="0"/>
        <level uniqueName="[HR Data].[Gender].[Gender]" sourceCaption="Gender" count="2">
          <ranges>
            <range startItem="0">
              <i n="[HR Data].[Gender].&amp;[F]" c="F"/>
              <i n="[HR Data].[Gender].&amp;[M]" c="M"/>
            </range>
          </ranges>
        </level>
      </levels>
      <selections count="1">
        <selection n="[HR Data].[Gender].[All]"/>
      </selections>
    </olap>
  </data>
</slicerCacheDefinition>
</file>

<file path=xl/slicerCaches/slicerCache5.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BU_Region" xr10:uid="{8D6E8AF2-B9DA-441F-BD0C-0FC4978D31D0}" sourceName="[HR Data].[BU Region]">
  <pivotTables>
    <pivotTable tabId="2" name="Active Employees"/>
    <pivotTable tabId="3" name="Ethnicity"/>
    <pivotTable tabId="8" name="Age"/>
    <pivotTable tabId="8" name="FT_PT"/>
    <pivotTable tabId="8" name="Gender"/>
    <pivotTable tabId="8" name="Salary_Hourly"/>
    <pivotTable tabId="8" name="Turnover"/>
    <pivotTable tabId="6" name="Separations"/>
    <pivotTable tabId="4" name="Tenure"/>
    <pivotTable tabId="7" name="Term Reason"/>
  </pivotTables>
  <data>
    <olap pivotCacheId="116107332">
      <levels count="2">
        <level uniqueName="[HR Data].[BU Region].[(All)]" sourceCaption="(All)" count="0"/>
        <level uniqueName="[HR Data].[BU Region].[BU Region]" sourceCaption="BU Region" count="7">
          <ranges>
            <range startItem="0">
              <i n="[HR Data].[BU Region].&amp;[Central]" c="Central"/>
              <i n="[HR Data].[BU Region].&amp;[East]" c="East"/>
              <i n="[HR Data].[BU Region].&amp;[Midwest]" c="Midwest"/>
              <i n="[HR Data].[BU Region].&amp;[North]" c="North"/>
              <i n="[HR Data].[BU Region].&amp;[Northwest]" c="Northwest"/>
              <i n="[HR Data].[BU Region].&amp;[South]" c="South"/>
              <i n="[HR Data].[BU Region].&amp;[West]" c="West"/>
            </range>
          </ranges>
        </level>
      </levels>
      <selections count="1">
        <selection n="[HR Data].[BU Region].[All]"/>
      </selections>
    </olap>
  </data>
</slicerCacheDefinition>
</file>

<file path=xl/slicers/slicer1.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Year" xr10:uid="{0919383D-6CD2-44B1-963B-21CF92CEC3CD}" cache="Slicer_Date__Year" caption="Year" columnCount="2" level="1" rowHeight="236765"/>
  <slicer name="FP" xr10:uid="{BF44AAF5-4A59-4C13-8758-140853CE698B}" cache="Slicer_FP" caption="Full/Part" columnCount="2" level="1" rowHeight="236765"/>
  <slicer name="EthnicGroup" xr10:uid="{047809EB-24AF-49E3-8C88-5072F2725719}" cache="Slicer_EthnicGroup" caption="Ethnicity" level="1" rowHeight="236765"/>
  <slicer name="Gender" xr10:uid="{6B243C5E-6C17-4400-B4EC-95B33ED00959}" cache="Slicer_Gender" caption="Gender" columnCount="2" level="1" rowHeight="236765"/>
  <slicer name="Region" xr10:uid="{AC21FFE5-F303-430A-8B68-E2A57B3A8F9F}" cache="Slicer_BU_Region" caption="Region" level="1" rowHeight="236765"/>
</slicers>
</file>

<file path=xl/theme/theme1.xml><?xml version="1.0" encoding="utf-8"?>
<a:theme xmlns:a="http://schemas.openxmlformats.org/drawingml/2006/main" name="Office Theme">
  <a:themeElements>
    <a:clrScheme name="Blue">
      <a:dk1>
        <a:sysClr val="windowText" lastClr="000000"/>
      </a:dk1>
      <a:lt1>
        <a:sysClr val="window" lastClr="FFFFFF"/>
      </a:lt1>
      <a:dk2>
        <a:srgbClr val="17406D"/>
      </a:dk2>
      <a:lt2>
        <a:srgbClr val="DBEFF9"/>
      </a:lt2>
      <a:accent1>
        <a:srgbClr val="0F6FC6"/>
      </a:accent1>
      <a:accent2>
        <a:srgbClr val="009DD9"/>
      </a:accent2>
      <a:accent3>
        <a:srgbClr val="0BD0D9"/>
      </a:accent3>
      <a:accent4>
        <a:srgbClr val="10CF9B"/>
      </a:accent4>
      <a:accent5>
        <a:srgbClr val="7CCA62"/>
      </a:accent5>
      <a:accent6>
        <a:srgbClr val="A5C249"/>
      </a:accent6>
      <a:hlink>
        <a:srgbClr val="F49100"/>
      </a:hlink>
      <a:folHlink>
        <a:srgbClr val="85DFD0"/>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microsoft.com/office/2007/relationships/slicer" Target="../slicers/slicer1.xml"/><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3" Type="http://schemas.openxmlformats.org/officeDocument/2006/relationships/pivotTable" Target="../pivotTables/pivotTable3.xml"/><Relationship Id="rId2" Type="http://schemas.openxmlformats.org/officeDocument/2006/relationships/pivotTable" Target="../pivotTables/pivotTable2.xml"/><Relationship Id="rId1" Type="http://schemas.openxmlformats.org/officeDocument/2006/relationships/pivotTable" Target="../pivotTables/pivotTable1.xml"/><Relationship Id="rId5" Type="http://schemas.openxmlformats.org/officeDocument/2006/relationships/pivotTable" Target="../pivotTables/pivotTable5.xml"/><Relationship Id="rId4" Type="http://schemas.openxmlformats.org/officeDocument/2006/relationships/pivotTable" Target="../pivotTables/pivotTable4.xml"/></Relationships>
</file>

<file path=xl/worksheets/_rels/sheet4.xml.rels><?xml version="1.0" encoding="UTF-8" standalone="yes"?>
<Relationships xmlns="http://schemas.openxmlformats.org/package/2006/relationships"><Relationship Id="rId1" Type="http://schemas.openxmlformats.org/officeDocument/2006/relationships/pivotTable" Target="../pivotTables/pivotTable6.xml"/></Relationships>
</file>

<file path=xl/worksheets/_rels/sheet5.xml.rels><?xml version="1.0" encoding="UTF-8" standalone="yes"?>
<Relationships xmlns="http://schemas.openxmlformats.org/package/2006/relationships"><Relationship Id="rId1" Type="http://schemas.openxmlformats.org/officeDocument/2006/relationships/pivotTable" Target="../pivotTables/pivotTable7.xml"/></Relationships>
</file>

<file path=xl/worksheets/_rels/sheet6.xml.rels><?xml version="1.0" encoding="UTF-8" standalone="yes"?>
<Relationships xmlns="http://schemas.openxmlformats.org/package/2006/relationships"><Relationship Id="rId1" Type="http://schemas.openxmlformats.org/officeDocument/2006/relationships/pivotTable" Target="../pivotTables/pivotTable8.xml"/></Relationships>
</file>

<file path=xl/worksheets/_rels/sheet7.xml.rels><?xml version="1.0" encoding="UTF-8" standalone="yes"?>
<Relationships xmlns="http://schemas.openxmlformats.org/package/2006/relationships"><Relationship Id="rId1" Type="http://schemas.openxmlformats.org/officeDocument/2006/relationships/pivotTable" Target="../pivotTables/pivotTable9.xml"/></Relationships>
</file>

<file path=xl/worksheets/_rels/sheet8.xml.rels><?xml version="1.0" encoding="UTF-8" standalone="yes"?>
<Relationships xmlns="http://schemas.openxmlformats.org/package/2006/relationships"><Relationship Id="rId1" Type="http://schemas.openxmlformats.org/officeDocument/2006/relationships/pivotTable" Target="../pivotTables/pivotTable10.xml"/></Relationships>
</file>

<file path=xl/worksheets/_rels/sheet9.xml.rels><?xml version="1.0" encoding="UTF-8" standalone="yes"?>
<Relationships xmlns="http://schemas.openxmlformats.org/package/2006/relationships"><Relationship Id="rId1" Type="http://schemas.openxmlformats.org/officeDocument/2006/relationships/pivotTable" Target="../pivotTables/pivotTable1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0070C0"/>
  </sheetPr>
  <dimension ref="A1:Z25"/>
  <sheetViews>
    <sheetView showGridLines="0" tabSelected="1" zoomScale="97" zoomScaleNormal="97" workbookViewId="0">
      <selection activeCell="A6" sqref="A6"/>
    </sheetView>
  </sheetViews>
  <sheetFormatPr defaultRowHeight="14.8" x14ac:dyDescent="0.3"/>
  <cols>
    <col min="4" max="4" width="0" hidden="1" customWidth="1"/>
    <col min="5" max="5" width="8.88671875" customWidth="1"/>
    <col min="25" max="28" width="0" hidden="1" customWidth="1"/>
  </cols>
  <sheetData>
    <row r="1" spans="1:26" ht="21.25" x14ac:dyDescent="0.4">
      <c r="A1" s="7" t="s">
        <v>69</v>
      </c>
      <c r="B1" s="6"/>
      <c r="C1" s="6"/>
      <c r="D1" s="6"/>
      <c r="E1" s="6"/>
      <c r="F1" s="13" t="s">
        <v>70</v>
      </c>
      <c r="G1" s="8">
        <f>G4/F4</f>
        <v>0.54307692307692312</v>
      </c>
      <c r="H1" s="10">
        <f>H4/F4</f>
        <v>0.45692307692307693</v>
      </c>
      <c r="T1" s="14" t="s">
        <v>81</v>
      </c>
    </row>
    <row r="2" spans="1:26" ht="16.100000000000001" x14ac:dyDescent="0.3">
      <c r="A2" s="6" t="s">
        <v>83</v>
      </c>
      <c r="B2" s="6"/>
      <c r="C2" s="6"/>
      <c r="D2" s="6"/>
      <c r="E2" s="6"/>
    </row>
    <row r="3" spans="1:26" ht="16.100000000000001" x14ac:dyDescent="0.3">
      <c r="A3" s="6" t="s">
        <v>85</v>
      </c>
      <c r="B3" s="6"/>
      <c r="C3" s="6"/>
      <c r="D3" s="6"/>
      <c r="E3" s="6"/>
      <c r="I3" s="12" t="s">
        <v>72</v>
      </c>
      <c r="J3" s="8">
        <f>GETPIVOTDATA("[Measures].[ActiveEmployees]",Headline!$A$9,"[HR Data].[Gender]","[HR Data].[Gender].&amp;[M]","[HR Data].[PayType]","[HR Data].[PayType].&amp;[Hourly]")</f>
        <v>0.91501416430594906</v>
      </c>
      <c r="K3" s="10">
        <f>GETPIVOTDATA("[Measures].[ActiveEmployees]",Headline!$A$9,"[HR Data].[Gender]","[HR Data].[Gender].&amp;[F]","[HR Data].[PayType]","[HR Data].[PayType].&amp;[Hourly]")</f>
        <v>0.81818181818181823</v>
      </c>
      <c r="L3" s="12" t="s">
        <v>74</v>
      </c>
      <c r="M3" s="8">
        <f>GETPIVOTDATA("[Measures].[ActiveEmployees]",Headline!$A$16,"[HR Data].[Gender]","[HR Data].[Gender].&amp;[M]","[HR Data].[FP]","[HR Data].[FP].&amp;[FT]")</f>
        <v>0.27762039660056659</v>
      </c>
      <c r="N3" s="10">
        <f>GETPIVOTDATA("[Measures].[ActiveEmployees]",Headline!$A$16,"[HR Data].[Gender]","[HR Data].[Gender].&amp;[F]","[HR Data].[FP]","[HR Data].[FP].&amp;[FT]")</f>
        <v>0.50168350168350173</v>
      </c>
    </row>
    <row r="4" spans="1:26" ht="18.649999999999999" x14ac:dyDescent="0.35">
      <c r="A4" s="6" t="s">
        <v>84</v>
      </c>
      <c r="B4" s="6"/>
      <c r="C4" s="6"/>
      <c r="D4" s="6"/>
      <c r="E4" s="6"/>
      <c r="F4" s="15">
        <f>GETPIVOTDATA("[Measures].[ActiveEmployees]",Headline!$A$3)</f>
        <v>650</v>
      </c>
      <c r="G4" s="9">
        <f>GETPIVOTDATA("[Measures].[ActiveEmployees]",Headline!$A$3,"[HR Data].[Gender]","[HR Data].[Gender].&amp;[M]")</f>
        <v>353</v>
      </c>
      <c r="H4" s="11">
        <f>GETPIVOTDATA("[Measures].[ActiveEmployees]",Headline!$A$3,"[HR Data].[Gender]","[HR Data].[Gender].&amp;[F]")</f>
        <v>297</v>
      </c>
      <c r="I4" s="12" t="s">
        <v>73</v>
      </c>
      <c r="J4" s="8">
        <f>GETPIVOTDATA("[Measures].[ActiveEmployees]",Headline!$A$9,"[HR Data].[Gender]","[HR Data].[Gender].&amp;[M]","[HR Data].[PayType]","[HR Data].[PayType].&amp;[Salary]")</f>
        <v>8.4985835694050993E-2</v>
      </c>
      <c r="K4" s="10">
        <f>GETPIVOTDATA("[Measures].[ActiveEmployees]",Headline!$A$9,"[HR Data].[Gender]","[HR Data].[Gender].&amp;[F]","[HR Data].[PayType]","[HR Data].[PayType].&amp;[Salary]")</f>
        <v>0.18181818181818182</v>
      </c>
      <c r="L4" s="12" t="s">
        <v>75</v>
      </c>
      <c r="M4" s="8">
        <f>GETPIVOTDATA("[Measures].[ActiveEmployees]",Headline!$A$16,"[HR Data].[Gender]","[HR Data].[Gender].&amp;[M]","[HR Data].[FP]","[HR Data].[FP].&amp;[PT]")</f>
        <v>0.72237960339943341</v>
      </c>
      <c r="N4" s="10">
        <f>GETPIVOTDATA("[Measures].[ActiveEmployees]",Headline!$A$16,"[HR Data].[Gender]","[HR Data].[Gender].&amp;[F]","[HR Data].[FP]","[HR Data].[FP].&amp;[PT]")</f>
        <v>0.49831649831649832</v>
      </c>
      <c r="S4" s="16">
        <f>GETPIVOTDATA("[Measures].[Turnover %]",Headline!$A$29)</f>
        <v>2.5476923076923077</v>
      </c>
      <c r="T4" s="16">
        <f>GETPIVOTDATA("[Measures].[Turnover %]",Headline!$A$29,"[HR Data].[Gender]","[HR Data].[Gender].&amp;[M]")</f>
        <v>2.5552407932011332</v>
      </c>
      <c r="U4" s="16">
        <f>GETPIVOTDATA("[Measures].[Turnover %]",Headline!$A$29,"[HR Data].[Gender]","[HR Data].[Gender].&amp;[F]")</f>
        <v>2.5387205387205389</v>
      </c>
    </row>
    <row r="5" spans="1:26" ht="16.75" thickBot="1" x14ac:dyDescent="0.35">
      <c r="A5" s="6"/>
      <c r="B5" s="6"/>
      <c r="C5" s="6"/>
      <c r="D5" s="6"/>
      <c r="E5" s="6"/>
    </row>
    <row r="6" spans="1:26" s="3" customFormat="1" ht="15.45" thickTop="1" x14ac:dyDescent="0.3">
      <c r="Z6" s="18"/>
    </row>
    <row r="25" spans="1:1" x14ac:dyDescent="0.3">
      <c r="A25" s="21"/>
    </row>
  </sheetData>
  <sheetProtection sheet="1" autoFilter="0" pivotTables="0"/>
  <pageMargins left="0.7" right="0.7" top="0.75" bottom="0.75" header="0.3" footer="0.3"/>
  <drawing r:id="rId1"/>
  <extLst>
    <ext xmlns:x14="http://schemas.microsoft.com/office/spreadsheetml/2009/9/main" uri="{A8765BA9-456A-4dab-B4F3-ACF838C121DE}">
      <x14:slicerList>
        <x14:slicer r:id="rId2"/>
      </x14:slicerList>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587300-0D61-4A1E-AF31-D2AD925E3A35}">
  <sheetPr>
    <tabColor rgb="FFFFFF00"/>
  </sheetPr>
  <dimension ref="B2"/>
  <sheetViews>
    <sheetView workbookViewId="0"/>
  </sheetViews>
  <sheetFormatPr defaultRowHeight="14.8" x14ac:dyDescent="0.3"/>
  <sheetData>
    <row r="2" spans="2:2" ht="16.100000000000001" x14ac:dyDescent="0.3">
      <c r="B2" s="17" t="s">
        <v>86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110D53-8ADC-4E64-9A38-C4FB544B3BFA}">
  <sheetPr>
    <tabColor rgb="FFE3AFAF"/>
  </sheetPr>
  <dimension ref="A2:K35"/>
  <sheetViews>
    <sheetView workbookViewId="0"/>
  </sheetViews>
  <sheetFormatPr defaultRowHeight="14.8" x14ac:dyDescent="0.3"/>
  <cols>
    <col min="1" max="1" width="11.77734375" bestFit="1" customWidth="1"/>
    <col min="2" max="3" width="9" bestFit="1" customWidth="1"/>
    <col min="4" max="4" width="10" customWidth="1"/>
    <col min="5" max="5" width="2.44140625" customWidth="1"/>
    <col min="6" max="6" width="12" bestFit="1" customWidth="1"/>
  </cols>
  <sheetData>
    <row r="2" spans="1:10" ht="18.649999999999999" x14ac:dyDescent="0.35">
      <c r="G2" s="19" t="s">
        <v>87</v>
      </c>
    </row>
    <row r="3" spans="1:10" x14ac:dyDescent="0.3">
      <c r="A3" s="1" t="s">
        <v>34</v>
      </c>
      <c r="B3" t="s">
        <v>32</v>
      </c>
    </row>
    <row r="4" spans="1:10" x14ac:dyDescent="0.3">
      <c r="A4" t="s">
        <v>35</v>
      </c>
      <c r="B4" s="22">
        <v>297</v>
      </c>
      <c r="D4" s="20" t="s">
        <v>88</v>
      </c>
      <c r="E4" s="20"/>
      <c r="F4" s="20"/>
    </row>
    <row r="5" spans="1:10" x14ac:dyDescent="0.3">
      <c r="A5" t="s">
        <v>36</v>
      </c>
      <c r="B5" s="22">
        <v>353</v>
      </c>
    </row>
    <row r="6" spans="1:10" x14ac:dyDescent="0.3">
      <c r="A6" t="s">
        <v>0</v>
      </c>
      <c r="B6" s="22">
        <v>650</v>
      </c>
    </row>
    <row r="9" spans="1:10" x14ac:dyDescent="0.3">
      <c r="A9" s="1" t="s">
        <v>32</v>
      </c>
      <c r="B9" s="1" t="s">
        <v>34</v>
      </c>
    </row>
    <row r="10" spans="1:10" x14ac:dyDescent="0.3">
      <c r="A10" s="1" t="s">
        <v>71</v>
      </c>
      <c r="B10" t="s">
        <v>35</v>
      </c>
      <c r="C10" t="s">
        <v>36</v>
      </c>
      <c r="D10" t="s">
        <v>0</v>
      </c>
    </row>
    <row r="11" spans="1:10" x14ac:dyDescent="0.3">
      <c r="A11" t="s">
        <v>72</v>
      </c>
      <c r="B11" s="4">
        <v>0.81818181818181823</v>
      </c>
      <c r="C11" s="4">
        <v>0.91501416430594906</v>
      </c>
      <c r="D11" s="4">
        <v>0.87076923076923074</v>
      </c>
      <c r="F11" s="20" t="s">
        <v>89</v>
      </c>
      <c r="G11" s="20"/>
      <c r="H11" s="20"/>
      <c r="I11" s="20"/>
      <c r="J11" s="20"/>
    </row>
    <row r="12" spans="1:10" x14ac:dyDescent="0.3">
      <c r="A12" t="s">
        <v>73</v>
      </c>
      <c r="B12" s="4">
        <v>0.18181818181818182</v>
      </c>
      <c r="C12" s="4">
        <v>8.4985835694050993E-2</v>
      </c>
      <c r="D12" s="4">
        <v>0.12923076923076923</v>
      </c>
    </row>
    <row r="13" spans="1:10" x14ac:dyDescent="0.3">
      <c r="A13" t="s">
        <v>0</v>
      </c>
      <c r="B13" s="4">
        <v>1</v>
      </c>
      <c r="C13" s="4">
        <v>1</v>
      </c>
      <c r="D13" s="4">
        <v>1</v>
      </c>
    </row>
    <row r="16" spans="1:10" x14ac:dyDescent="0.3">
      <c r="A16" s="1" t="s">
        <v>32</v>
      </c>
      <c r="B16" s="1" t="s">
        <v>34</v>
      </c>
    </row>
    <row r="17" spans="1:11" x14ac:dyDescent="0.3">
      <c r="A17" s="1" t="s">
        <v>52</v>
      </c>
      <c r="B17" t="s">
        <v>35</v>
      </c>
      <c r="C17" t="s">
        <v>36</v>
      </c>
      <c r="D17" t="s">
        <v>0</v>
      </c>
      <c r="F17" s="20" t="s">
        <v>90</v>
      </c>
      <c r="G17" s="20"/>
      <c r="H17" s="20"/>
      <c r="I17" s="20"/>
      <c r="J17" s="20"/>
      <c r="K17" s="20"/>
    </row>
    <row r="18" spans="1:11" x14ac:dyDescent="0.3">
      <c r="A18" t="s">
        <v>53</v>
      </c>
      <c r="B18" s="4">
        <v>0.50168350168350173</v>
      </c>
      <c r="C18" s="4">
        <v>0.27762039660056659</v>
      </c>
      <c r="D18" s="4">
        <v>0.38</v>
      </c>
    </row>
    <row r="19" spans="1:11" x14ac:dyDescent="0.3">
      <c r="A19" t="s">
        <v>54</v>
      </c>
      <c r="B19" s="4">
        <v>0.49831649831649832</v>
      </c>
      <c r="C19" s="4">
        <v>0.72237960339943341</v>
      </c>
      <c r="D19" s="4">
        <v>0.62</v>
      </c>
    </row>
    <row r="20" spans="1:11" x14ac:dyDescent="0.3">
      <c r="A20" t="s">
        <v>0</v>
      </c>
      <c r="B20" s="4">
        <v>1</v>
      </c>
      <c r="C20" s="4">
        <v>1</v>
      </c>
      <c r="D20" s="4">
        <v>1</v>
      </c>
    </row>
    <row r="22" spans="1:11" x14ac:dyDescent="0.3">
      <c r="A22" s="1" t="s">
        <v>32</v>
      </c>
      <c r="B22" s="1" t="s">
        <v>34</v>
      </c>
    </row>
    <row r="23" spans="1:11" x14ac:dyDescent="0.3">
      <c r="A23" s="1" t="s">
        <v>76</v>
      </c>
      <c r="B23" t="s">
        <v>35</v>
      </c>
      <c r="C23" t="s">
        <v>36</v>
      </c>
      <c r="D23" t="s">
        <v>0</v>
      </c>
    </row>
    <row r="24" spans="1:11" x14ac:dyDescent="0.3">
      <c r="A24" t="s">
        <v>77</v>
      </c>
      <c r="B24" s="22">
        <v>172</v>
      </c>
      <c r="C24" s="22">
        <v>165</v>
      </c>
      <c r="D24" s="22">
        <v>337</v>
      </c>
      <c r="F24" s="20" t="s">
        <v>91</v>
      </c>
      <c r="G24" s="20"/>
      <c r="H24" s="20"/>
      <c r="I24" s="20"/>
      <c r="J24" s="20"/>
    </row>
    <row r="25" spans="1:11" x14ac:dyDescent="0.3">
      <c r="A25" t="s">
        <v>78</v>
      </c>
      <c r="B25" s="22">
        <v>81</v>
      </c>
      <c r="C25" s="22">
        <v>105</v>
      </c>
      <c r="D25" s="22">
        <v>186</v>
      </c>
    </row>
    <row r="26" spans="1:11" x14ac:dyDescent="0.3">
      <c r="A26" t="s">
        <v>79</v>
      </c>
      <c r="B26" s="22">
        <v>44</v>
      </c>
      <c r="C26" s="22">
        <v>83</v>
      </c>
      <c r="D26" s="22">
        <v>127</v>
      </c>
    </row>
    <row r="27" spans="1:11" x14ac:dyDescent="0.3">
      <c r="A27" t="s">
        <v>0</v>
      </c>
      <c r="B27" s="22">
        <v>297</v>
      </c>
      <c r="C27" s="22">
        <v>353</v>
      </c>
      <c r="D27" s="22">
        <v>650</v>
      </c>
    </row>
    <row r="29" spans="1:11" x14ac:dyDescent="0.3">
      <c r="A29" s="1" t="s">
        <v>80</v>
      </c>
      <c r="B29" s="1" t="s">
        <v>34</v>
      </c>
    </row>
    <row r="30" spans="1:11" x14ac:dyDescent="0.3">
      <c r="A30" s="1" t="s">
        <v>1</v>
      </c>
      <c r="B30" t="s">
        <v>35</v>
      </c>
      <c r="C30" t="s">
        <v>36</v>
      </c>
      <c r="D30" t="s">
        <v>0</v>
      </c>
      <c r="F30" s="20" t="s">
        <v>92</v>
      </c>
      <c r="G30" s="20"/>
      <c r="H30" s="20"/>
    </row>
    <row r="31" spans="1:11" x14ac:dyDescent="0.3">
      <c r="A31" t="s">
        <v>4</v>
      </c>
      <c r="B31" s="5">
        <v>3.2258064516129031E-2</v>
      </c>
      <c r="C31" s="5">
        <v>4.1379310344827586E-2</v>
      </c>
      <c r="D31" s="5">
        <v>3.6666666666666667E-2</v>
      </c>
    </row>
    <row r="32" spans="1:11" x14ac:dyDescent="0.3">
      <c r="A32" t="s">
        <v>6</v>
      </c>
      <c r="B32" s="5">
        <v>0.19742489270386265</v>
      </c>
      <c r="C32" s="5">
        <v>0.21367521367521367</v>
      </c>
      <c r="D32" s="5">
        <v>0.20556745182012848</v>
      </c>
    </row>
    <row r="33" spans="1:4" x14ac:dyDescent="0.3">
      <c r="A33" t="s">
        <v>8</v>
      </c>
      <c r="B33" s="5">
        <v>1.1836734693877551</v>
      </c>
      <c r="C33" s="5">
        <v>1.1884615384615385</v>
      </c>
      <c r="D33" s="5">
        <v>1.1861386138613861</v>
      </c>
    </row>
    <row r="34" spans="1:4" x14ac:dyDescent="0.3">
      <c r="A34" t="s">
        <v>10</v>
      </c>
      <c r="B34" s="5">
        <v>1.3905723905723906</v>
      </c>
      <c r="C34" s="5">
        <v>1.5212464589235128</v>
      </c>
      <c r="D34" s="5">
        <v>1.4615384615384615</v>
      </c>
    </row>
    <row r="35" spans="1:4" x14ac:dyDescent="0.3">
      <c r="A35" t="s">
        <v>0</v>
      </c>
      <c r="B35" s="5">
        <v>2.5387205387205389</v>
      </c>
      <c r="C35" s="5">
        <v>2.5552407932011332</v>
      </c>
      <c r="D35" s="5">
        <v>2.5476923076923077</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62A3CB-C255-487F-8C23-84D4BFBECB30}">
  <sheetPr>
    <tabColor rgb="FFE3AFAF"/>
  </sheetPr>
  <dimension ref="A3:G72"/>
  <sheetViews>
    <sheetView workbookViewId="0"/>
  </sheetViews>
  <sheetFormatPr defaultRowHeight="14.8" x14ac:dyDescent="0.3"/>
  <cols>
    <col min="1" max="1" width="12" customWidth="1"/>
    <col min="2" max="2" width="14.6640625" customWidth="1"/>
    <col min="3" max="3" width="13.109375" bestFit="1" customWidth="1"/>
    <col min="4" max="4" width="15.109375" bestFit="1" customWidth="1"/>
    <col min="5" max="5" width="9.109375" bestFit="1" customWidth="1"/>
    <col min="6" max="6" width="13.77734375" customWidth="1"/>
    <col min="7" max="14" width="13.77734375" bestFit="1" customWidth="1"/>
    <col min="15" max="15" width="10.109375" bestFit="1" customWidth="1"/>
    <col min="16" max="16" width="6.5546875" bestFit="1" customWidth="1"/>
    <col min="17" max="17" width="9" bestFit="1" customWidth="1"/>
    <col min="18" max="18" width="10.109375" bestFit="1" customWidth="1"/>
    <col min="19" max="19" width="9.33203125" bestFit="1" customWidth="1"/>
    <col min="20" max="22" width="6.88671875" bestFit="1" customWidth="1"/>
    <col min="23" max="23" width="9" bestFit="1" customWidth="1"/>
    <col min="24" max="26" width="6.5546875" bestFit="1" customWidth="1"/>
    <col min="27" max="27" width="9" bestFit="1" customWidth="1"/>
    <col min="28" max="30" width="6.5546875" bestFit="1" customWidth="1"/>
    <col min="31" max="31" width="9" bestFit="1" customWidth="1"/>
    <col min="32" max="34" width="6.5546875" bestFit="1" customWidth="1"/>
    <col min="35" max="35" width="9" bestFit="1" customWidth="1"/>
    <col min="36" max="36" width="9.33203125" bestFit="1" customWidth="1"/>
    <col min="37" max="37" width="10.109375" bestFit="1" customWidth="1"/>
    <col min="38" max="38" width="6.88671875" bestFit="1" customWidth="1"/>
    <col min="39" max="39" width="9" bestFit="1" customWidth="1"/>
    <col min="40" max="42" width="6.5546875" bestFit="1" customWidth="1"/>
    <col min="43" max="43" width="9" bestFit="1" customWidth="1"/>
    <col min="44" max="46" width="6.5546875" bestFit="1" customWidth="1"/>
    <col min="47" max="47" width="9" bestFit="1" customWidth="1"/>
    <col min="48" max="50" width="6.5546875" bestFit="1" customWidth="1"/>
    <col min="51" max="51" width="9" bestFit="1" customWidth="1"/>
    <col min="52" max="52" width="9.33203125" bestFit="1" customWidth="1"/>
    <col min="53" max="53" width="10.109375" bestFit="1" customWidth="1"/>
    <col min="54" max="54" width="6.88671875" bestFit="1" customWidth="1"/>
    <col min="55" max="55" width="9" bestFit="1" customWidth="1"/>
    <col min="56" max="58" width="6.5546875" bestFit="1" customWidth="1"/>
    <col min="59" max="59" width="9" bestFit="1" customWidth="1"/>
    <col min="60" max="62" width="6.5546875" bestFit="1" customWidth="1"/>
    <col min="63" max="63" width="9" bestFit="1" customWidth="1"/>
    <col min="64" max="66" width="6.5546875" bestFit="1" customWidth="1"/>
    <col min="67" max="67" width="9" bestFit="1" customWidth="1"/>
    <col min="68" max="68" width="9.33203125" bestFit="1" customWidth="1"/>
    <col min="69" max="69" width="10.109375" bestFit="1" customWidth="1"/>
    <col min="70" max="70" width="8.5546875" bestFit="1" customWidth="1"/>
    <col min="71" max="71" width="7.77734375" bestFit="1" customWidth="1"/>
    <col min="72" max="72" width="9" bestFit="1" customWidth="1"/>
    <col min="73" max="73" width="8.5546875" bestFit="1" customWidth="1"/>
    <col min="74" max="74" width="7.21875" bestFit="1" customWidth="1"/>
    <col min="75" max="75" width="8.5546875" bestFit="1" customWidth="1"/>
    <col min="76" max="76" width="8.109375" bestFit="1" customWidth="1"/>
    <col min="77" max="77" width="8.5546875" bestFit="1" customWidth="1"/>
    <col min="78" max="78" width="8.77734375" bestFit="1" customWidth="1"/>
    <col min="79" max="79" width="9" bestFit="1" customWidth="1"/>
    <col min="80" max="80" width="9.5546875" bestFit="1" customWidth="1"/>
    <col min="81" max="81" width="7.77734375" bestFit="1" customWidth="1"/>
    <col min="82" max="82" width="9.5546875" bestFit="1" customWidth="1"/>
    <col min="83" max="83" width="8.21875" bestFit="1" customWidth="1"/>
    <col min="84" max="84" width="9.5546875" bestFit="1" customWidth="1"/>
    <col min="85" max="85" width="7.5546875" bestFit="1" customWidth="1"/>
    <col min="86" max="86" width="9" bestFit="1" customWidth="1"/>
    <col min="87" max="87" width="9.33203125" bestFit="1" customWidth="1"/>
    <col min="88" max="88" width="8.5546875" bestFit="1" customWidth="1"/>
    <col min="89" max="89" width="8.33203125" bestFit="1" customWidth="1"/>
    <col min="90" max="90" width="8.5546875" bestFit="1" customWidth="1"/>
    <col min="91" max="91" width="7.88671875" bestFit="1" customWidth="1"/>
    <col min="92" max="92" width="8.5546875" bestFit="1" customWidth="1"/>
    <col min="93" max="93" width="8.44140625" bestFit="1" customWidth="1"/>
    <col min="94" max="94" width="9" bestFit="1" customWidth="1"/>
    <col min="95" max="95" width="8.5546875" bestFit="1" customWidth="1"/>
    <col min="96" max="96" width="7.88671875" bestFit="1" customWidth="1"/>
    <col min="97" max="97" width="8.5546875" bestFit="1" customWidth="1"/>
    <col min="98" max="98" width="8.6640625" bestFit="1" customWidth="1"/>
    <col min="99" max="99" width="8.5546875" bestFit="1" customWidth="1"/>
    <col min="100" max="100" width="7.77734375" bestFit="1" customWidth="1"/>
    <col min="101" max="101" width="9" bestFit="1" customWidth="1"/>
    <col min="102" max="102" width="8.5546875" bestFit="1" customWidth="1"/>
    <col min="103" max="103" width="7.21875" bestFit="1" customWidth="1"/>
    <col min="104" max="104" width="8.5546875" bestFit="1" customWidth="1"/>
    <col min="105" max="105" width="8.109375" bestFit="1" customWidth="1"/>
    <col min="106" max="106" width="8.5546875" bestFit="1" customWidth="1"/>
    <col min="107" max="107" width="8.77734375" bestFit="1" customWidth="1"/>
    <col min="108" max="108" width="9" bestFit="1" customWidth="1"/>
    <col min="109" max="109" width="9.5546875" bestFit="1" customWidth="1"/>
    <col min="110" max="110" width="7.77734375" bestFit="1" customWidth="1"/>
    <col min="111" max="111" width="9.5546875" bestFit="1" customWidth="1"/>
    <col min="112" max="112" width="8.21875" bestFit="1" customWidth="1"/>
    <col min="113" max="113" width="9.5546875" bestFit="1" customWidth="1"/>
    <col min="114" max="114" width="7.5546875" bestFit="1" customWidth="1"/>
    <col min="115" max="115" width="9" bestFit="1" customWidth="1"/>
    <col min="116" max="116" width="9.33203125" bestFit="1" customWidth="1"/>
    <col min="117" max="117" width="10.109375" bestFit="1" customWidth="1"/>
  </cols>
  <sheetData>
    <row r="3" spans="1:7" ht="18.649999999999999" x14ac:dyDescent="0.35">
      <c r="A3" s="1" t="s">
        <v>1</v>
      </c>
      <c r="B3" s="1" t="s">
        <v>2</v>
      </c>
      <c r="C3" s="1" t="s">
        <v>3</v>
      </c>
      <c r="D3" t="s">
        <v>82</v>
      </c>
      <c r="E3" t="s">
        <v>33</v>
      </c>
      <c r="G3" s="19" t="s">
        <v>94</v>
      </c>
    </row>
    <row r="4" spans="1:7" x14ac:dyDescent="0.3">
      <c r="A4" t="s">
        <v>4</v>
      </c>
      <c r="B4" t="s">
        <v>12</v>
      </c>
      <c r="C4" t="s">
        <v>20</v>
      </c>
      <c r="D4">
        <v>228</v>
      </c>
      <c r="E4">
        <v>1</v>
      </c>
    </row>
    <row r="5" spans="1:7" x14ac:dyDescent="0.3">
      <c r="C5" t="s">
        <v>21</v>
      </c>
      <c r="D5">
        <v>229</v>
      </c>
      <c r="E5">
        <v>1</v>
      </c>
    </row>
    <row r="6" spans="1:7" x14ac:dyDescent="0.3">
      <c r="C6" t="s">
        <v>22</v>
      </c>
      <c r="D6">
        <v>229</v>
      </c>
      <c r="E6">
        <v>1</v>
      </c>
    </row>
    <row r="7" spans="1:7" x14ac:dyDescent="0.3">
      <c r="B7" t="s">
        <v>13</v>
      </c>
      <c r="D7">
        <v>229</v>
      </c>
      <c r="E7">
        <v>3</v>
      </c>
    </row>
    <row r="8" spans="1:7" x14ac:dyDescent="0.3">
      <c r="B8" t="s">
        <v>14</v>
      </c>
      <c r="C8" t="s">
        <v>23</v>
      </c>
      <c r="D8">
        <v>233</v>
      </c>
      <c r="E8">
        <v>4</v>
      </c>
    </row>
    <row r="9" spans="1:7" x14ac:dyDescent="0.3">
      <c r="C9" t="s">
        <v>24</v>
      </c>
      <c r="D9">
        <v>242</v>
      </c>
      <c r="E9">
        <v>8</v>
      </c>
    </row>
    <row r="10" spans="1:7" x14ac:dyDescent="0.3">
      <c r="C10" t="s">
        <v>25</v>
      </c>
      <c r="D10">
        <v>251</v>
      </c>
      <c r="E10">
        <v>9</v>
      </c>
    </row>
    <row r="11" spans="1:7" x14ac:dyDescent="0.3">
      <c r="B11" t="s">
        <v>15</v>
      </c>
      <c r="D11">
        <v>251</v>
      </c>
      <c r="E11">
        <v>21</v>
      </c>
    </row>
    <row r="12" spans="1:7" x14ac:dyDescent="0.3">
      <c r="B12" t="s">
        <v>16</v>
      </c>
      <c r="C12" t="s">
        <v>26</v>
      </c>
      <c r="D12">
        <v>258</v>
      </c>
      <c r="E12">
        <v>7</v>
      </c>
    </row>
    <row r="13" spans="1:7" x14ac:dyDescent="0.3">
      <c r="C13" t="s">
        <v>27</v>
      </c>
      <c r="D13">
        <v>269</v>
      </c>
      <c r="E13">
        <v>11</v>
      </c>
    </row>
    <row r="14" spans="1:7" x14ac:dyDescent="0.3">
      <c r="C14" t="s">
        <v>28</v>
      </c>
      <c r="D14">
        <v>275</v>
      </c>
      <c r="E14">
        <v>6</v>
      </c>
    </row>
    <row r="15" spans="1:7" x14ac:dyDescent="0.3">
      <c r="B15" t="s">
        <v>17</v>
      </c>
      <c r="D15">
        <v>275</v>
      </c>
      <c r="E15">
        <v>24</v>
      </c>
    </row>
    <row r="16" spans="1:7" x14ac:dyDescent="0.3">
      <c r="B16" t="s">
        <v>18</v>
      </c>
      <c r="C16" t="s">
        <v>29</v>
      </c>
      <c r="D16">
        <v>289</v>
      </c>
      <c r="E16">
        <v>14</v>
      </c>
    </row>
    <row r="17" spans="1:5" x14ac:dyDescent="0.3">
      <c r="C17" t="s">
        <v>30</v>
      </c>
      <c r="D17">
        <v>291</v>
      </c>
      <c r="E17">
        <v>9</v>
      </c>
    </row>
    <row r="18" spans="1:5" x14ac:dyDescent="0.3">
      <c r="C18" t="s">
        <v>31</v>
      </c>
      <c r="D18">
        <v>300</v>
      </c>
      <c r="E18">
        <v>7</v>
      </c>
    </row>
    <row r="19" spans="1:5" x14ac:dyDescent="0.3">
      <c r="B19" t="s">
        <v>19</v>
      </c>
      <c r="D19">
        <v>300</v>
      </c>
      <c r="E19">
        <v>30</v>
      </c>
    </row>
    <row r="20" spans="1:5" x14ac:dyDescent="0.3">
      <c r="A20" t="s">
        <v>5</v>
      </c>
      <c r="D20">
        <v>300</v>
      </c>
      <c r="E20">
        <v>78</v>
      </c>
    </row>
    <row r="21" spans="1:5" x14ac:dyDescent="0.3">
      <c r="A21" t="s">
        <v>6</v>
      </c>
      <c r="B21" t="s">
        <v>12</v>
      </c>
      <c r="C21" t="s">
        <v>20</v>
      </c>
      <c r="D21">
        <v>312</v>
      </c>
      <c r="E21">
        <v>10</v>
      </c>
    </row>
    <row r="22" spans="1:5" x14ac:dyDescent="0.3">
      <c r="C22" t="s">
        <v>21</v>
      </c>
      <c r="D22">
        <v>322</v>
      </c>
      <c r="E22">
        <v>9</v>
      </c>
    </row>
    <row r="23" spans="1:5" x14ac:dyDescent="0.3">
      <c r="C23" t="s">
        <v>22</v>
      </c>
      <c r="D23">
        <v>338</v>
      </c>
      <c r="E23">
        <v>18</v>
      </c>
    </row>
    <row r="24" spans="1:5" x14ac:dyDescent="0.3">
      <c r="B24" t="s">
        <v>13</v>
      </c>
      <c r="D24">
        <v>338</v>
      </c>
      <c r="E24">
        <v>37</v>
      </c>
    </row>
    <row r="25" spans="1:5" x14ac:dyDescent="0.3">
      <c r="B25" t="s">
        <v>14</v>
      </c>
      <c r="C25" t="s">
        <v>23</v>
      </c>
      <c r="D25">
        <v>343</v>
      </c>
      <c r="E25">
        <v>8</v>
      </c>
    </row>
    <row r="26" spans="1:5" x14ac:dyDescent="0.3">
      <c r="C26" t="s">
        <v>24</v>
      </c>
      <c r="D26">
        <v>351</v>
      </c>
      <c r="E26">
        <v>7</v>
      </c>
    </row>
    <row r="27" spans="1:5" x14ac:dyDescent="0.3">
      <c r="C27" t="s">
        <v>25</v>
      </c>
      <c r="D27">
        <v>361</v>
      </c>
      <c r="E27">
        <v>7</v>
      </c>
    </row>
    <row r="28" spans="1:5" x14ac:dyDescent="0.3">
      <c r="B28" t="s">
        <v>15</v>
      </c>
      <c r="D28">
        <v>361</v>
      </c>
      <c r="E28">
        <v>22</v>
      </c>
    </row>
    <row r="29" spans="1:5" x14ac:dyDescent="0.3">
      <c r="B29" t="s">
        <v>16</v>
      </c>
      <c r="C29" t="s">
        <v>26</v>
      </c>
      <c r="D29">
        <v>370</v>
      </c>
      <c r="E29">
        <v>8</v>
      </c>
    </row>
    <row r="30" spans="1:5" x14ac:dyDescent="0.3">
      <c r="C30" t="s">
        <v>27</v>
      </c>
      <c r="D30">
        <v>386</v>
      </c>
      <c r="E30">
        <v>18</v>
      </c>
    </row>
    <row r="31" spans="1:5" x14ac:dyDescent="0.3">
      <c r="C31" t="s">
        <v>28</v>
      </c>
      <c r="D31">
        <v>403</v>
      </c>
      <c r="E31">
        <v>21</v>
      </c>
    </row>
    <row r="32" spans="1:5" x14ac:dyDescent="0.3">
      <c r="B32" t="s">
        <v>17</v>
      </c>
      <c r="D32">
        <v>403</v>
      </c>
      <c r="E32">
        <v>47</v>
      </c>
    </row>
    <row r="33" spans="1:5" x14ac:dyDescent="0.3">
      <c r="B33" t="s">
        <v>18</v>
      </c>
      <c r="C33" t="s">
        <v>29</v>
      </c>
      <c r="D33">
        <v>426</v>
      </c>
      <c r="E33">
        <v>24</v>
      </c>
    </row>
    <row r="34" spans="1:5" x14ac:dyDescent="0.3">
      <c r="C34" t="s">
        <v>30</v>
      </c>
      <c r="D34">
        <v>453</v>
      </c>
      <c r="E34">
        <v>33</v>
      </c>
    </row>
    <row r="35" spans="1:5" x14ac:dyDescent="0.3">
      <c r="C35" t="s">
        <v>31</v>
      </c>
      <c r="D35">
        <v>467</v>
      </c>
      <c r="E35">
        <v>17</v>
      </c>
    </row>
    <row r="36" spans="1:5" x14ac:dyDescent="0.3">
      <c r="B36" t="s">
        <v>19</v>
      </c>
      <c r="D36">
        <v>467</v>
      </c>
      <c r="E36">
        <v>74</v>
      </c>
    </row>
    <row r="37" spans="1:5" x14ac:dyDescent="0.3">
      <c r="A37" t="s">
        <v>7</v>
      </c>
      <c r="D37">
        <v>467</v>
      </c>
      <c r="E37">
        <v>180</v>
      </c>
    </row>
    <row r="38" spans="1:5" x14ac:dyDescent="0.3">
      <c r="A38" t="s">
        <v>8</v>
      </c>
      <c r="B38" t="s">
        <v>12</v>
      </c>
      <c r="C38" t="s">
        <v>20</v>
      </c>
      <c r="D38">
        <v>455</v>
      </c>
      <c r="E38">
        <v>18</v>
      </c>
    </row>
    <row r="39" spans="1:5" x14ac:dyDescent="0.3">
      <c r="C39" t="s">
        <v>21</v>
      </c>
      <c r="D39">
        <v>454</v>
      </c>
      <c r="E39">
        <v>27</v>
      </c>
    </row>
    <row r="40" spans="1:5" x14ac:dyDescent="0.3">
      <c r="C40" t="s">
        <v>22</v>
      </c>
      <c r="D40">
        <v>449</v>
      </c>
      <c r="E40">
        <v>21</v>
      </c>
    </row>
    <row r="41" spans="1:5" x14ac:dyDescent="0.3">
      <c r="B41" t="s">
        <v>13</v>
      </c>
      <c r="D41">
        <v>449</v>
      </c>
      <c r="E41">
        <v>66</v>
      </c>
    </row>
    <row r="42" spans="1:5" x14ac:dyDescent="0.3">
      <c r="B42" t="s">
        <v>14</v>
      </c>
      <c r="C42" t="s">
        <v>23</v>
      </c>
      <c r="D42">
        <v>448</v>
      </c>
      <c r="E42">
        <v>31</v>
      </c>
    </row>
    <row r="43" spans="1:5" x14ac:dyDescent="0.3">
      <c r="C43" t="s">
        <v>24</v>
      </c>
      <c r="D43">
        <v>454</v>
      </c>
      <c r="E43">
        <v>47</v>
      </c>
    </row>
    <row r="44" spans="1:5" x14ac:dyDescent="0.3">
      <c r="C44" t="s">
        <v>25</v>
      </c>
      <c r="D44">
        <v>458</v>
      </c>
      <c r="E44">
        <v>36</v>
      </c>
    </row>
    <row r="45" spans="1:5" x14ac:dyDescent="0.3">
      <c r="B45" t="s">
        <v>15</v>
      </c>
      <c r="D45">
        <v>458</v>
      </c>
      <c r="E45">
        <v>114</v>
      </c>
    </row>
    <row r="46" spans="1:5" x14ac:dyDescent="0.3">
      <c r="B46" t="s">
        <v>16</v>
      </c>
      <c r="C46" t="s">
        <v>26</v>
      </c>
      <c r="D46">
        <v>462</v>
      </c>
      <c r="E46">
        <v>53</v>
      </c>
    </row>
    <row r="47" spans="1:5" x14ac:dyDescent="0.3">
      <c r="C47" t="s">
        <v>27</v>
      </c>
      <c r="D47">
        <v>488</v>
      </c>
      <c r="E47">
        <v>76</v>
      </c>
    </row>
    <row r="48" spans="1:5" x14ac:dyDescent="0.3">
      <c r="C48" t="s">
        <v>28</v>
      </c>
      <c r="D48">
        <v>494</v>
      </c>
      <c r="E48">
        <v>47</v>
      </c>
    </row>
    <row r="49" spans="1:5" x14ac:dyDescent="0.3">
      <c r="B49" t="s">
        <v>17</v>
      </c>
      <c r="D49">
        <v>494</v>
      </c>
      <c r="E49">
        <v>176</v>
      </c>
    </row>
    <row r="50" spans="1:5" x14ac:dyDescent="0.3">
      <c r="B50" t="s">
        <v>18</v>
      </c>
      <c r="C50" t="s">
        <v>29</v>
      </c>
      <c r="D50">
        <v>504</v>
      </c>
      <c r="E50">
        <v>65</v>
      </c>
    </row>
    <row r="51" spans="1:5" x14ac:dyDescent="0.3">
      <c r="C51" t="s">
        <v>30</v>
      </c>
      <c r="D51">
        <v>517</v>
      </c>
      <c r="E51">
        <v>55</v>
      </c>
    </row>
    <row r="52" spans="1:5" x14ac:dyDescent="0.3">
      <c r="C52" t="s">
        <v>31</v>
      </c>
      <c r="D52">
        <v>505</v>
      </c>
      <c r="E52">
        <v>10</v>
      </c>
    </row>
    <row r="53" spans="1:5" x14ac:dyDescent="0.3">
      <c r="B53" t="s">
        <v>19</v>
      </c>
      <c r="D53">
        <v>505</v>
      </c>
      <c r="E53">
        <v>130</v>
      </c>
    </row>
    <row r="54" spans="1:5" x14ac:dyDescent="0.3">
      <c r="A54" t="s">
        <v>9</v>
      </c>
      <c r="D54">
        <v>505</v>
      </c>
      <c r="E54">
        <v>486</v>
      </c>
    </row>
    <row r="55" spans="1:5" x14ac:dyDescent="0.3">
      <c r="A55" t="s">
        <v>10</v>
      </c>
      <c r="B55" t="s">
        <v>12</v>
      </c>
      <c r="C55" t="s">
        <v>20</v>
      </c>
      <c r="D55">
        <v>506</v>
      </c>
      <c r="E55">
        <v>39</v>
      </c>
    </row>
    <row r="56" spans="1:5" x14ac:dyDescent="0.3">
      <c r="C56" t="s">
        <v>21</v>
      </c>
      <c r="D56">
        <v>505</v>
      </c>
      <c r="E56">
        <v>34</v>
      </c>
    </row>
    <row r="57" spans="1:5" x14ac:dyDescent="0.3">
      <c r="C57" t="s">
        <v>22</v>
      </c>
      <c r="D57">
        <v>525</v>
      </c>
      <c r="E57">
        <v>54</v>
      </c>
    </row>
    <row r="58" spans="1:5" x14ac:dyDescent="0.3">
      <c r="B58" t="s">
        <v>13</v>
      </c>
      <c r="D58">
        <v>525</v>
      </c>
      <c r="E58">
        <v>127</v>
      </c>
    </row>
    <row r="59" spans="1:5" x14ac:dyDescent="0.3">
      <c r="B59" t="s">
        <v>14</v>
      </c>
      <c r="C59" t="s">
        <v>23</v>
      </c>
      <c r="D59">
        <v>537</v>
      </c>
      <c r="E59">
        <v>72</v>
      </c>
    </row>
    <row r="60" spans="1:5" x14ac:dyDescent="0.3">
      <c r="C60" t="s">
        <v>24</v>
      </c>
      <c r="D60">
        <v>571</v>
      </c>
      <c r="E60">
        <v>108</v>
      </c>
    </row>
    <row r="61" spans="1:5" x14ac:dyDescent="0.3">
      <c r="C61" t="s">
        <v>25</v>
      </c>
      <c r="D61">
        <v>633</v>
      </c>
      <c r="E61">
        <v>118</v>
      </c>
    </row>
    <row r="62" spans="1:5" x14ac:dyDescent="0.3">
      <c r="B62" t="s">
        <v>15</v>
      </c>
      <c r="D62">
        <v>633</v>
      </c>
      <c r="E62">
        <v>298</v>
      </c>
    </row>
    <row r="63" spans="1:5" x14ac:dyDescent="0.3">
      <c r="B63" t="s">
        <v>16</v>
      </c>
      <c r="C63" t="s">
        <v>26</v>
      </c>
      <c r="D63">
        <v>635</v>
      </c>
      <c r="E63">
        <v>102</v>
      </c>
    </row>
    <row r="64" spans="1:5" x14ac:dyDescent="0.3">
      <c r="C64" t="s">
        <v>27</v>
      </c>
      <c r="D64">
        <v>634</v>
      </c>
      <c r="E64">
        <v>96</v>
      </c>
    </row>
    <row r="65" spans="1:5" x14ac:dyDescent="0.3">
      <c r="C65" t="s">
        <v>28</v>
      </c>
      <c r="D65">
        <v>648</v>
      </c>
      <c r="E65">
        <v>80</v>
      </c>
    </row>
    <row r="66" spans="1:5" x14ac:dyDescent="0.3">
      <c r="B66" t="s">
        <v>17</v>
      </c>
      <c r="D66">
        <v>648</v>
      </c>
      <c r="E66">
        <v>278</v>
      </c>
    </row>
    <row r="67" spans="1:5" x14ac:dyDescent="0.3">
      <c r="B67" t="s">
        <v>18</v>
      </c>
      <c r="C67" t="s">
        <v>29</v>
      </c>
      <c r="D67">
        <v>658</v>
      </c>
      <c r="E67">
        <v>102</v>
      </c>
    </row>
    <row r="68" spans="1:5" x14ac:dyDescent="0.3">
      <c r="C68" t="s">
        <v>30</v>
      </c>
      <c r="D68">
        <v>657</v>
      </c>
      <c r="E68">
        <v>45</v>
      </c>
    </row>
    <row r="69" spans="1:5" x14ac:dyDescent="0.3">
      <c r="C69" t="s">
        <v>31</v>
      </c>
      <c r="D69">
        <v>650</v>
      </c>
      <c r="E69">
        <v>2</v>
      </c>
    </row>
    <row r="70" spans="1:5" x14ac:dyDescent="0.3">
      <c r="B70" t="s">
        <v>19</v>
      </c>
      <c r="D70">
        <v>650</v>
      </c>
      <c r="E70">
        <v>149</v>
      </c>
    </row>
    <row r="71" spans="1:5" x14ac:dyDescent="0.3">
      <c r="A71" t="s">
        <v>11</v>
      </c>
      <c r="D71">
        <v>650</v>
      </c>
      <c r="E71">
        <v>852</v>
      </c>
    </row>
    <row r="72" spans="1:5" x14ac:dyDescent="0.3">
      <c r="A72" t="s">
        <v>0</v>
      </c>
      <c r="D72">
        <v>650</v>
      </c>
      <c r="E72">
        <v>1596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FBF661-EC21-4FE7-A6C7-029B1B532FB5}">
  <sheetPr>
    <tabColor rgb="FFE3AFAF"/>
  </sheetPr>
  <dimension ref="A3:H26"/>
  <sheetViews>
    <sheetView workbookViewId="0"/>
  </sheetViews>
  <sheetFormatPr defaultRowHeight="14.8" x14ac:dyDescent="0.3"/>
  <cols>
    <col min="1" max="1" width="14.77734375" bestFit="1" customWidth="1"/>
    <col min="2" max="2" width="5" bestFit="1" customWidth="1"/>
    <col min="3" max="4" width="9" bestFit="1" customWidth="1"/>
    <col min="5" max="5" width="10" bestFit="1" customWidth="1"/>
    <col min="6" max="6" width="4" bestFit="1" customWidth="1"/>
    <col min="7" max="7" width="6.5546875" bestFit="1" customWidth="1"/>
    <col min="8" max="8" width="10" bestFit="1" customWidth="1"/>
  </cols>
  <sheetData>
    <row r="3" spans="1:8" ht="18.649999999999999" x14ac:dyDescent="0.35">
      <c r="A3" s="1" t="s">
        <v>32</v>
      </c>
      <c r="C3" s="1" t="s">
        <v>34</v>
      </c>
      <c r="H3" s="19" t="s">
        <v>93</v>
      </c>
    </row>
    <row r="4" spans="1:8" x14ac:dyDescent="0.3">
      <c r="A4" s="1" t="s">
        <v>37</v>
      </c>
      <c r="B4" s="1" t="s">
        <v>52</v>
      </c>
      <c r="C4" t="s">
        <v>35</v>
      </c>
      <c r="D4" t="s">
        <v>36</v>
      </c>
      <c r="E4" t="s">
        <v>0</v>
      </c>
    </row>
    <row r="5" spans="1:8" x14ac:dyDescent="0.3">
      <c r="A5" t="s">
        <v>38</v>
      </c>
      <c r="B5" t="s">
        <v>53</v>
      </c>
      <c r="C5" s="22">
        <v>20</v>
      </c>
      <c r="D5" s="22">
        <v>14</v>
      </c>
      <c r="E5" s="22">
        <v>34</v>
      </c>
    </row>
    <row r="6" spans="1:8" x14ac:dyDescent="0.3">
      <c r="B6" t="s">
        <v>54</v>
      </c>
      <c r="C6" s="22">
        <v>25</v>
      </c>
      <c r="D6" s="22">
        <v>35</v>
      </c>
      <c r="E6" s="22">
        <v>60</v>
      </c>
    </row>
    <row r="7" spans="1:8" x14ac:dyDescent="0.3">
      <c r="A7" t="s">
        <v>45</v>
      </c>
      <c r="C7" s="22">
        <v>45</v>
      </c>
      <c r="D7" s="22">
        <v>49</v>
      </c>
      <c r="E7" s="22">
        <v>94</v>
      </c>
    </row>
    <row r="8" spans="1:8" x14ac:dyDescent="0.3">
      <c r="A8" t="s">
        <v>39</v>
      </c>
      <c r="B8" t="s">
        <v>53</v>
      </c>
      <c r="C8" s="22">
        <v>25</v>
      </c>
      <c r="D8" s="22">
        <v>15</v>
      </c>
      <c r="E8" s="22">
        <v>40</v>
      </c>
    </row>
    <row r="9" spans="1:8" x14ac:dyDescent="0.3">
      <c r="B9" t="s">
        <v>54</v>
      </c>
      <c r="C9" s="22">
        <v>17</v>
      </c>
      <c r="D9" s="22">
        <v>35</v>
      </c>
      <c r="E9" s="22">
        <v>52</v>
      </c>
    </row>
    <row r="10" spans="1:8" x14ac:dyDescent="0.3">
      <c r="A10" t="s">
        <v>46</v>
      </c>
      <c r="C10" s="22">
        <v>42</v>
      </c>
      <c r="D10" s="22">
        <v>50</v>
      </c>
      <c r="E10" s="22">
        <v>92</v>
      </c>
    </row>
    <row r="11" spans="1:8" x14ac:dyDescent="0.3">
      <c r="A11" t="s">
        <v>40</v>
      </c>
      <c r="B11" t="s">
        <v>53</v>
      </c>
      <c r="C11" s="22">
        <v>14</v>
      </c>
      <c r="D11" s="22">
        <v>11</v>
      </c>
      <c r="E11" s="22">
        <v>25</v>
      </c>
    </row>
    <row r="12" spans="1:8" x14ac:dyDescent="0.3">
      <c r="B12" t="s">
        <v>54</v>
      </c>
      <c r="C12" s="22">
        <v>16</v>
      </c>
      <c r="D12" s="22">
        <v>50</v>
      </c>
      <c r="E12" s="22">
        <v>66</v>
      </c>
    </row>
    <row r="13" spans="1:8" x14ac:dyDescent="0.3">
      <c r="A13" t="s">
        <v>47</v>
      </c>
      <c r="C13" s="22">
        <v>30</v>
      </c>
      <c r="D13" s="22">
        <v>61</v>
      </c>
      <c r="E13" s="22">
        <v>91</v>
      </c>
    </row>
    <row r="14" spans="1:8" x14ac:dyDescent="0.3">
      <c r="A14" t="s">
        <v>41</v>
      </c>
      <c r="B14" t="s">
        <v>53</v>
      </c>
      <c r="C14" s="22">
        <v>19</v>
      </c>
      <c r="D14" s="22">
        <v>13</v>
      </c>
      <c r="E14" s="22">
        <v>32</v>
      </c>
    </row>
    <row r="15" spans="1:8" x14ac:dyDescent="0.3">
      <c r="B15" t="s">
        <v>54</v>
      </c>
      <c r="C15" s="22">
        <v>24</v>
      </c>
      <c r="D15" s="22">
        <v>35</v>
      </c>
      <c r="E15" s="22">
        <v>59</v>
      </c>
    </row>
    <row r="16" spans="1:8" x14ac:dyDescent="0.3">
      <c r="A16" t="s">
        <v>48</v>
      </c>
      <c r="C16" s="22">
        <v>43</v>
      </c>
      <c r="D16" s="22">
        <v>48</v>
      </c>
      <c r="E16" s="22">
        <v>91</v>
      </c>
    </row>
    <row r="17" spans="1:5" x14ac:dyDescent="0.3">
      <c r="A17" t="s">
        <v>42</v>
      </c>
      <c r="B17" t="s">
        <v>53</v>
      </c>
      <c r="C17" s="22">
        <v>27</v>
      </c>
      <c r="D17" s="22">
        <v>13</v>
      </c>
      <c r="E17" s="22">
        <v>40</v>
      </c>
    </row>
    <row r="18" spans="1:5" x14ac:dyDescent="0.3">
      <c r="B18" t="s">
        <v>54</v>
      </c>
      <c r="C18" s="22">
        <v>22</v>
      </c>
      <c r="D18" s="22">
        <v>30</v>
      </c>
      <c r="E18" s="22">
        <v>52</v>
      </c>
    </row>
    <row r="19" spans="1:5" x14ac:dyDescent="0.3">
      <c r="A19" t="s">
        <v>49</v>
      </c>
      <c r="C19" s="22">
        <v>49</v>
      </c>
      <c r="D19" s="22">
        <v>43</v>
      </c>
      <c r="E19" s="22">
        <v>92</v>
      </c>
    </row>
    <row r="20" spans="1:5" x14ac:dyDescent="0.3">
      <c r="A20" t="s">
        <v>43</v>
      </c>
      <c r="B20" t="s">
        <v>53</v>
      </c>
      <c r="C20" s="22">
        <v>23</v>
      </c>
      <c r="D20" s="22">
        <v>14</v>
      </c>
      <c r="E20" s="22">
        <v>37</v>
      </c>
    </row>
    <row r="21" spans="1:5" x14ac:dyDescent="0.3">
      <c r="B21" t="s">
        <v>54</v>
      </c>
      <c r="C21" s="22">
        <v>25</v>
      </c>
      <c r="D21" s="22">
        <v>40</v>
      </c>
      <c r="E21" s="22">
        <v>65</v>
      </c>
    </row>
    <row r="22" spans="1:5" x14ac:dyDescent="0.3">
      <c r="A22" t="s">
        <v>50</v>
      </c>
      <c r="C22" s="22">
        <v>48</v>
      </c>
      <c r="D22" s="22">
        <v>54</v>
      </c>
      <c r="E22" s="22">
        <v>102</v>
      </c>
    </row>
    <row r="23" spans="1:5" x14ac:dyDescent="0.3">
      <c r="A23" t="s">
        <v>44</v>
      </c>
      <c r="B23" t="s">
        <v>53</v>
      </c>
      <c r="C23" s="22">
        <v>21</v>
      </c>
      <c r="D23" s="22">
        <v>18</v>
      </c>
      <c r="E23" s="22">
        <v>39</v>
      </c>
    </row>
    <row r="24" spans="1:5" x14ac:dyDescent="0.3">
      <c r="B24" t="s">
        <v>54</v>
      </c>
      <c r="C24" s="22">
        <v>19</v>
      </c>
      <c r="D24" s="22">
        <v>30</v>
      </c>
      <c r="E24" s="22">
        <v>49</v>
      </c>
    </row>
    <row r="25" spans="1:5" x14ac:dyDescent="0.3">
      <c r="A25" t="s">
        <v>51</v>
      </c>
      <c r="C25" s="22">
        <v>40</v>
      </c>
      <c r="D25" s="22">
        <v>48</v>
      </c>
      <c r="E25" s="22">
        <v>88</v>
      </c>
    </row>
    <row r="26" spans="1:5" x14ac:dyDescent="0.3">
      <c r="A26" t="s">
        <v>0</v>
      </c>
      <c r="C26" s="22">
        <v>297</v>
      </c>
      <c r="D26" s="22">
        <v>353</v>
      </c>
      <c r="E26" s="22">
        <v>650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00B610-5FBA-4833-8DB0-44C47C50A7B3}">
  <sheetPr>
    <tabColor rgb="FFE3AFAF"/>
  </sheetPr>
  <dimension ref="A3:E8"/>
  <sheetViews>
    <sheetView workbookViewId="0"/>
  </sheetViews>
  <sheetFormatPr defaultRowHeight="14.8" x14ac:dyDescent="0.3"/>
  <cols>
    <col min="1" max="1" width="11.77734375" bestFit="1" customWidth="1"/>
    <col min="2" max="2" width="10.33203125" bestFit="1" customWidth="1"/>
    <col min="3" max="3" width="8.44140625" bestFit="1" customWidth="1"/>
  </cols>
  <sheetData>
    <row r="3" spans="1:5" ht="18.649999999999999" x14ac:dyDescent="0.35">
      <c r="A3" s="1" t="s">
        <v>1</v>
      </c>
      <c r="B3" t="s">
        <v>65</v>
      </c>
      <c r="C3" t="s">
        <v>64</v>
      </c>
      <c r="E3" s="19" t="s">
        <v>95</v>
      </c>
    </row>
    <row r="4" spans="1:5" x14ac:dyDescent="0.3">
      <c r="A4" t="s">
        <v>4</v>
      </c>
      <c r="B4" s="2">
        <v>11</v>
      </c>
      <c r="C4" s="22">
        <v>11</v>
      </c>
    </row>
    <row r="5" spans="1:5" x14ac:dyDescent="0.3">
      <c r="A5" t="s">
        <v>6</v>
      </c>
      <c r="B5" s="2">
        <v>96</v>
      </c>
      <c r="C5" s="22">
        <v>92</v>
      </c>
    </row>
    <row r="6" spans="1:5" x14ac:dyDescent="0.3">
      <c r="A6" t="s">
        <v>8</v>
      </c>
      <c r="B6" s="2">
        <v>599</v>
      </c>
      <c r="C6" s="22">
        <v>400</v>
      </c>
    </row>
    <row r="7" spans="1:5" x14ac:dyDescent="0.3">
      <c r="A7" t="s">
        <v>10</v>
      </c>
      <c r="B7" s="2">
        <v>950</v>
      </c>
      <c r="C7" s="22">
        <v>676</v>
      </c>
    </row>
    <row r="8" spans="1:5" x14ac:dyDescent="0.3">
      <c r="A8" t="s">
        <v>0</v>
      </c>
      <c r="B8" s="2">
        <v>1656</v>
      </c>
      <c r="C8" s="22">
        <v>1179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0F44D2-1F30-498A-A0CC-E149725D7A53}">
  <sheetPr>
    <tabColor rgb="FFE3AFAF"/>
  </sheetPr>
  <dimension ref="A3:F9"/>
  <sheetViews>
    <sheetView workbookViewId="0"/>
  </sheetViews>
  <sheetFormatPr defaultRowHeight="14.8" x14ac:dyDescent="0.3"/>
  <cols>
    <col min="1" max="1" width="11.77734375" bestFit="1" customWidth="1"/>
    <col min="2" max="3" width="13.109375" bestFit="1" customWidth="1"/>
    <col min="4" max="4" width="10" bestFit="1" customWidth="1"/>
  </cols>
  <sheetData>
    <row r="3" spans="1:6" ht="18.649999999999999" x14ac:dyDescent="0.35">
      <c r="A3" s="1" t="s">
        <v>65</v>
      </c>
      <c r="B3" s="1" t="s">
        <v>66</v>
      </c>
      <c r="F3" s="19" t="s">
        <v>96</v>
      </c>
    </row>
    <row r="4" spans="1:6" x14ac:dyDescent="0.3">
      <c r="A4" s="1" t="s">
        <v>1</v>
      </c>
      <c r="B4" t="s">
        <v>67</v>
      </c>
      <c r="C4" t="s">
        <v>68</v>
      </c>
      <c r="D4" t="s">
        <v>0</v>
      </c>
    </row>
    <row r="5" spans="1:6" x14ac:dyDescent="0.3">
      <c r="A5" t="s">
        <v>4</v>
      </c>
      <c r="B5" s="2">
        <v>11</v>
      </c>
      <c r="C5" s="2"/>
      <c r="D5" s="2">
        <v>11</v>
      </c>
    </row>
    <row r="6" spans="1:6" x14ac:dyDescent="0.3">
      <c r="A6" t="s">
        <v>6</v>
      </c>
      <c r="B6" s="2">
        <v>73</v>
      </c>
      <c r="C6" s="2">
        <v>23</v>
      </c>
      <c r="D6" s="2">
        <v>96</v>
      </c>
    </row>
    <row r="7" spans="1:6" x14ac:dyDescent="0.3">
      <c r="A7" t="s">
        <v>8</v>
      </c>
      <c r="B7" s="2">
        <v>127</v>
      </c>
      <c r="C7" s="2">
        <v>472</v>
      </c>
      <c r="D7" s="2">
        <v>599</v>
      </c>
    </row>
    <row r="8" spans="1:6" x14ac:dyDescent="0.3">
      <c r="A8" t="s">
        <v>10</v>
      </c>
      <c r="B8" s="2">
        <v>228</v>
      </c>
      <c r="C8" s="2">
        <v>722</v>
      </c>
      <c r="D8" s="2">
        <v>950</v>
      </c>
    </row>
    <row r="9" spans="1:6" x14ac:dyDescent="0.3">
      <c r="A9" t="s">
        <v>0</v>
      </c>
      <c r="B9" s="2">
        <v>439</v>
      </c>
      <c r="C9" s="2">
        <v>1217</v>
      </c>
      <c r="D9" s="2">
        <v>1656</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3AA158-BE0F-484C-861C-3002927332EA}">
  <sheetPr>
    <tabColor rgb="FFE3AFAF"/>
  </sheetPr>
  <dimension ref="A3:F12"/>
  <sheetViews>
    <sheetView workbookViewId="0"/>
  </sheetViews>
  <sheetFormatPr defaultRowHeight="14.8" x14ac:dyDescent="0.3"/>
  <cols>
    <col min="1" max="1" width="14.77734375" bestFit="1" customWidth="1"/>
    <col min="2" max="3" width="8.33203125" bestFit="1" customWidth="1"/>
    <col min="4" max="4" width="10" bestFit="1" customWidth="1"/>
  </cols>
  <sheetData>
    <row r="3" spans="1:6" ht="18.649999999999999" x14ac:dyDescent="0.35">
      <c r="A3" s="1" t="s">
        <v>32</v>
      </c>
      <c r="B3" s="1" t="s">
        <v>52</v>
      </c>
      <c r="F3" s="19" t="s">
        <v>97</v>
      </c>
    </row>
    <row r="4" spans="1:6" x14ac:dyDescent="0.3">
      <c r="A4" s="1" t="s">
        <v>56</v>
      </c>
      <c r="B4" t="s">
        <v>74</v>
      </c>
      <c r="C4" t="s">
        <v>75</v>
      </c>
      <c r="D4" t="s">
        <v>0</v>
      </c>
    </row>
    <row r="5" spans="1:6" x14ac:dyDescent="0.3">
      <c r="A5" t="s">
        <v>57</v>
      </c>
      <c r="B5" s="22">
        <v>25</v>
      </c>
      <c r="C5" s="22">
        <v>50</v>
      </c>
      <c r="D5" s="22">
        <v>75</v>
      </c>
    </row>
    <row r="6" spans="1:6" x14ac:dyDescent="0.3">
      <c r="A6" t="s">
        <v>58</v>
      </c>
      <c r="B6" s="22">
        <v>86</v>
      </c>
      <c r="C6" s="22">
        <v>27</v>
      </c>
      <c r="D6" s="22">
        <v>113</v>
      </c>
    </row>
    <row r="7" spans="1:6" x14ac:dyDescent="0.3">
      <c r="A7" t="s">
        <v>59</v>
      </c>
      <c r="B7" s="22">
        <v>21</v>
      </c>
      <c r="C7" s="22">
        <v>41</v>
      </c>
      <c r="D7" s="22">
        <v>62</v>
      </c>
    </row>
    <row r="8" spans="1:6" x14ac:dyDescent="0.3">
      <c r="A8" t="s">
        <v>60</v>
      </c>
      <c r="B8" s="22">
        <v>34</v>
      </c>
      <c r="C8" s="22">
        <v>90</v>
      </c>
      <c r="D8" s="22">
        <v>124</v>
      </c>
    </row>
    <row r="9" spans="1:6" x14ac:dyDescent="0.3">
      <c r="A9" t="s">
        <v>61</v>
      </c>
      <c r="B9" s="22">
        <v>21</v>
      </c>
      <c r="C9" s="22">
        <v>73</v>
      </c>
      <c r="D9" s="22">
        <v>94</v>
      </c>
    </row>
    <row r="10" spans="1:6" x14ac:dyDescent="0.3">
      <c r="A10" t="s">
        <v>62</v>
      </c>
      <c r="B10" s="22">
        <v>33</v>
      </c>
      <c r="C10" s="22">
        <v>81</v>
      </c>
      <c r="D10" s="22">
        <v>114</v>
      </c>
    </row>
    <row r="11" spans="1:6" x14ac:dyDescent="0.3">
      <c r="A11" t="s">
        <v>63</v>
      </c>
      <c r="B11" s="22">
        <v>27</v>
      </c>
      <c r="C11" s="22">
        <v>41</v>
      </c>
      <c r="D11" s="22">
        <v>68</v>
      </c>
    </row>
    <row r="12" spans="1:6" x14ac:dyDescent="0.3">
      <c r="A12" t="s">
        <v>0</v>
      </c>
      <c r="B12" s="22">
        <v>247</v>
      </c>
      <c r="C12" s="22">
        <v>403</v>
      </c>
      <c r="D12" s="22">
        <v>650</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C53CE2-0264-47F4-B3EF-E1B0A74DB52D}">
  <sheetPr>
    <tabColor rgb="FFE3AFAF"/>
  </sheetPr>
  <dimension ref="A3:H26"/>
  <sheetViews>
    <sheetView workbookViewId="0"/>
  </sheetViews>
  <sheetFormatPr defaultRowHeight="14.8" x14ac:dyDescent="0.3"/>
  <cols>
    <col min="1" max="1" width="15.5546875" bestFit="1" customWidth="1"/>
    <col min="2" max="2" width="5" bestFit="1" customWidth="1"/>
    <col min="3" max="4" width="9" bestFit="1" customWidth="1"/>
    <col min="5" max="5" width="10" bestFit="1" customWidth="1"/>
    <col min="6" max="6" width="4.5546875" bestFit="1" customWidth="1"/>
    <col min="7" max="7" width="7.109375" bestFit="1" customWidth="1"/>
    <col min="8" max="8" width="10" bestFit="1" customWidth="1"/>
  </cols>
  <sheetData>
    <row r="3" spans="1:8" ht="18.649999999999999" x14ac:dyDescent="0.35">
      <c r="A3" s="1" t="s">
        <v>55</v>
      </c>
      <c r="C3" s="1" t="s">
        <v>34</v>
      </c>
      <c r="H3" s="19" t="s">
        <v>98</v>
      </c>
    </row>
    <row r="4" spans="1:8" x14ac:dyDescent="0.3">
      <c r="A4" s="1" t="s">
        <v>37</v>
      </c>
      <c r="B4" s="1" t="s">
        <v>52</v>
      </c>
      <c r="C4" t="s">
        <v>35</v>
      </c>
      <c r="D4" t="s">
        <v>36</v>
      </c>
      <c r="E4" t="s">
        <v>0</v>
      </c>
    </row>
    <row r="5" spans="1:8" x14ac:dyDescent="0.3">
      <c r="A5" t="s">
        <v>38</v>
      </c>
      <c r="B5" t="s">
        <v>53</v>
      </c>
      <c r="C5" s="2">
        <v>76.815238095238087</v>
      </c>
      <c r="D5" s="2">
        <v>112.63642857142858</v>
      </c>
      <c r="E5" s="2">
        <v>91.143714285714296</v>
      </c>
    </row>
    <row r="6" spans="1:8" x14ac:dyDescent="0.3">
      <c r="B6" t="s">
        <v>54</v>
      </c>
      <c r="C6" s="2">
        <v>28.947199999999999</v>
      </c>
      <c r="D6" s="2">
        <v>20.302857142857142</v>
      </c>
      <c r="E6" s="2">
        <v>23.904666666666667</v>
      </c>
    </row>
    <row r="7" spans="1:8" x14ac:dyDescent="0.3">
      <c r="A7" t="s">
        <v>45</v>
      </c>
      <c r="C7" s="2">
        <v>50.800000000000004</v>
      </c>
      <c r="D7" s="2">
        <v>46.683877551020416</v>
      </c>
      <c r="E7" s="2">
        <v>48.676947368421054</v>
      </c>
    </row>
    <row r="8" spans="1:8" x14ac:dyDescent="0.3">
      <c r="A8" t="s">
        <v>39</v>
      </c>
      <c r="B8" t="s">
        <v>53</v>
      </c>
      <c r="C8" s="2">
        <v>86.816800000000001</v>
      </c>
      <c r="D8" s="2">
        <v>63.764000000000003</v>
      </c>
      <c r="E8" s="2">
        <v>78.171999999999997</v>
      </c>
    </row>
    <row r="9" spans="1:8" x14ac:dyDescent="0.3">
      <c r="B9" t="s">
        <v>54</v>
      </c>
      <c r="C9" s="2">
        <v>15.668823529411766</v>
      </c>
      <c r="D9" s="2">
        <v>16.629428571428569</v>
      </c>
      <c r="E9" s="2">
        <v>16.315384615384616</v>
      </c>
    </row>
    <row r="10" spans="1:8" x14ac:dyDescent="0.3">
      <c r="A10" t="s">
        <v>46</v>
      </c>
      <c r="C10" s="2">
        <v>58.018809523809523</v>
      </c>
      <c r="D10" s="2">
        <v>30.7698</v>
      </c>
      <c r="E10" s="2">
        <v>43.209565217391308</v>
      </c>
    </row>
    <row r="11" spans="1:8" x14ac:dyDescent="0.3">
      <c r="A11" t="s">
        <v>40</v>
      </c>
      <c r="B11" t="s">
        <v>53</v>
      </c>
      <c r="C11" s="2">
        <v>55.166428571428575</v>
      </c>
      <c r="D11" s="2">
        <v>130.64363636363635</v>
      </c>
      <c r="E11" s="2">
        <v>88.37639999999999</v>
      </c>
    </row>
    <row r="12" spans="1:8" x14ac:dyDescent="0.3">
      <c r="B12" t="s">
        <v>54</v>
      </c>
      <c r="C12" s="2">
        <v>10.90764705882353</v>
      </c>
      <c r="D12" s="2">
        <v>18.820399999999999</v>
      </c>
      <c r="E12" s="2">
        <v>16.812686567164178</v>
      </c>
    </row>
    <row r="13" spans="1:8" x14ac:dyDescent="0.3">
      <c r="A13" t="s">
        <v>47</v>
      </c>
      <c r="C13" s="2">
        <v>30.895483870967741</v>
      </c>
      <c r="D13" s="2">
        <v>38.985245901639345</v>
      </c>
      <c r="E13" s="2">
        <v>36.259347826086959</v>
      </c>
    </row>
    <row r="14" spans="1:8" x14ac:dyDescent="0.3">
      <c r="A14" t="s">
        <v>41</v>
      </c>
      <c r="B14" t="s">
        <v>53</v>
      </c>
      <c r="C14" s="2">
        <v>88.446315789473687</v>
      </c>
      <c r="D14" s="2">
        <v>83.696923076923071</v>
      </c>
      <c r="E14" s="2">
        <v>86.516874999999999</v>
      </c>
    </row>
    <row r="15" spans="1:8" x14ac:dyDescent="0.3">
      <c r="B15" t="s">
        <v>54</v>
      </c>
      <c r="C15" s="2">
        <v>18.317083333333333</v>
      </c>
      <c r="D15" s="2">
        <v>18.36611111111111</v>
      </c>
      <c r="E15" s="2">
        <v>18.346499999999999</v>
      </c>
    </row>
    <row r="16" spans="1:8" x14ac:dyDescent="0.3">
      <c r="A16" t="s">
        <v>48</v>
      </c>
      <c r="C16" s="2">
        <v>49.304418604651168</v>
      </c>
      <c r="D16" s="2">
        <v>35.698775510204079</v>
      </c>
      <c r="E16" s="2">
        <v>42.057934782608697</v>
      </c>
    </row>
    <row r="17" spans="1:5" x14ac:dyDescent="0.3">
      <c r="A17" t="s">
        <v>42</v>
      </c>
      <c r="B17" t="s">
        <v>53</v>
      </c>
      <c r="C17" s="2">
        <v>86.20703703703704</v>
      </c>
      <c r="D17" s="2">
        <v>66.261538461538464</v>
      </c>
      <c r="E17" s="2">
        <v>79.72475</v>
      </c>
    </row>
    <row r="18" spans="1:5" x14ac:dyDescent="0.3">
      <c r="B18" t="s">
        <v>54</v>
      </c>
      <c r="C18" s="2">
        <v>12.388260869565217</v>
      </c>
      <c r="D18" s="2">
        <v>33.782258064516128</v>
      </c>
      <c r="E18" s="2">
        <v>24.67</v>
      </c>
    </row>
    <row r="19" spans="1:5" x14ac:dyDescent="0.3">
      <c r="A19" t="s">
        <v>49</v>
      </c>
      <c r="C19" s="2">
        <v>52.250399999999999</v>
      </c>
      <c r="D19" s="2">
        <v>43.378409090909095</v>
      </c>
      <c r="E19" s="2">
        <v>48.097553191489361</v>
      </c>
    </row>
    <row r="20" spans="1:5" x14ac:dyDescent="0.3">
      <c r="A20" t="s">
        <v>43</v>
      </c>
      <c r="B20" t="s">
        <v>53</v>
      </c>
      <c r="C20" s="2">
        <v>68.317826086956515</v>
      </c>
      <c r="D20" s="2">
        <v>74.398571428571429</v>
      </c>
      <c r="E20" s="2">
        <v>70.618648648648644</v>
      </c>
    </row>
    <row r="21" spans="1:5" x14ac:dyDescent="0.3">
      <c r="B21" t="s">
        <v>54</v>
      </c>
      <c r="C21" s="2">
        <v>12.6516</v>
      </c>
      <c r="D21" s="2">
        <v>19.814146341463413</v>
      </c>
      <c r="E21" s="2">
        <v>17.101060606060607</v>
      </c>
    </row>
    <row r="22" spans="1:5" x14ac:dyDescent="0.3">
      <c r="A22" t="s">
        <v>50</v>
      </c>
      <c r="C22" s="2">
        <v>39.324999999999996</v>
      </c>
      <c r="D22" s="2">
        <v>33.708363636363636</v>
      </c>
      <c r="E22" s="2">
        <v>36.325825242718444</v>
      </c>
    </row>
    <row r="23" spans="1:5" x14ac:dyDescent="0.3">
      <c r="A23" t="s">
        <v>44</v>
      </c>
      <c r="B23" t="s">
        <v>53</v>
      </c>
      <c r="C23" s="2">
        <v>73.84571428571428</v>
      </c>
      <c r="D23" s="2">
        <v>93.846666666666664</v>
      </c>
      <c r="E23" s="2">
        <v>83.07692307692308</v>
      </c>
    </row>
    <row r="24" spans="1:5" x14ac:dyDescent="0.3">
      <c r="B24" t="s">
        <v>54</v>
      </c>
      <c r="C24" s="2">
        <v>7.696315789473684</v>
      </c>
      <c r="D24" s="2">
        <v>17.697741935483872</v>
      </c>
      <c r="E24" s="2">
        <v>13.8972</v>
      </c>
    </row>
    <row r="25" spans="1:5" x14ac:dyDescent="0.3">
      <c r="A25" t="s">
        <v>51</v>
      </c>
      <c r="C25" s="2">
        <v>42.424750000000003</v>
      </c>
      <c r="D25" s="2">
        <v>45.670816326530613</v>
      </c>
      <c r="E25" s="2">
        <v>44.211910112359554</v>
      </c>
    </row>
    <row r="26" spans="1:5" x14ac:dyDescent="0.3">
      <c r="A26" t="s">
        <v>0</v>
      </c>
      <c r="C26" s="2">
        <v>46.828499999999998</v>
      </c>
      <c r="D26" s="2">
        <v>39.086330532212884</v>
      </c>
      <c r="E26" s="2">
        <v>42.621567732115679</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_rels/item6.xml.rels><?xml version="1.0" encoding="UTF-8" standalone="yes"?>
<Relationships xmlns="http://schemas.openxmlformats.org/package/2006/relationships"><Relationship Id="rId1" Type="http://schemas.openxmlformats.org/officeDocument/2006/relationships/customXmlProps" Target="itemProps6.xml"/></Relationships>
</file>

<file path=customXml/_rels/item7.xml.rels><?xml version="1.0" encoding="UTF-8" standalone="yes"?>
<Relationships xmlns="http://schemas.openxmlformats.org/package/2006/relationships"><Relationship Id="rId1" Type="http://schemas.openxmlformats.org/officeDocument/2006/relationships/customXmlProps" Target="itemProps7.xml"/></Relationships>
</file>

<file path=customXml/_rels/item8.xml.rels><?xml version="1.0" encoding="UTF-8" standalone="yes"?>
<Relationships xmlns="http://schemas.openxmlformats.org/package/2006/relationships"><Relationship Id="rId1" Type="http://schemas.openxmlformats.org/officeDocument/2006/relationships/customXmlProps" Target="itemProps8.xml"/></Relationships>
</file>

<file path=customXml/_rels/item9.xml.rels><?xml version="1.0" encoding="UTF-8" standalone="yes"?>
<Relationships xmlns="http://schemas.openxmlformats.org/package/2006/relationships"><Relationship Id="rId1" Type="http://schemas.openxmlformats.org/officeDocument/2006/relationships/customXmlProps" Target="itemProps9.xml"/></Relationships>
</file>

<file path=customXml/_rels/item10.xml.rels><?xml version="1.0" encoding="UTF-8" standalone="yes"?>
<Relationships xmlns="http://schemas.openxmlformats.org/package/2006/relationships"><Relationship Id="rId1" Type="http://schemas.openxmlformats.org/officeDocument/2006/relationships/customXmlProps" Target="itemProps10.xml"/></Relationships>
</file>

<file path=customXml/_rels/item11.xml.rels><?xml version="1.0" encoding="UTF-8" standalone="yes"?>
<Relationships xmlns="http://schemas.openxmlformats.org/package/2006/relationships"><Relationship Id="rId1" Type="http://schemas.openxmlformats.org/officeDocument/2006/relationships/customXmlProps" Target="itemProps11.xml"/></Relationships>
</file>

<file path=customXml/_rels/item12.xml.rels><?xml version="1.0" encoding="UTF-8" standalone="yes"?>
<Relationships xmlns="http://schemas.openxmlformats.org/package/2006/relationships"><Relationship Id="rId1" Type="http://schemas.openxmlformats.org/officeDocument/2006/relationships/customXmlProps" Target="itemProps12.xml"/></Relationships>
</file>

<file path=customXml/_rels/item13.xml.rels><?xml version="1.0" encoding="UTF-8" standalone="yes"?>
<Relationships xmlns="http://schemas.openxmlformats.org/package/2006/relationships"><Relationship Id="rId1" Type="http://schemas.openxmlformats.org/officeDocument/2006/relationships/customXmlProps" Target="itemProps13.xml"/></Relationships>
</file>

<file path=customXml/_rels/item14.xml.rels><?xml version="1.0" encoding="UTF-8" standalone="yes"?>
<Relationships xmlns="http://schemas.openxmlformats.org/package/2006/relationships"><Relationship Id="rId1" Type="http://schemas.openxmlformats.org/officeDocument/2006/relationships/customXmlProps" Target="itemProps14.xml"/></Relationships>
</file>

<file path=customXml/_rels/item15.xml.rels><?xml version="1.0" encoding="UTF-8" standalone="yes"?>
<Relationships xmlns="http://schemas.openxmlformats.org/package/2006/relationships"><Relationship Id="rId1" Type="http://schemas.openxmlformats.org/officeDocument/2006/relationships/customXmlProps" Target="itemProps15.xml"/></Relationships>
</file>

<file path=customXml/_rels/item16.xml.rels><?xml version="1.0" encoding="UTF-8" standalone="yes"?>
<Relationships xmlns="http://schemas.openxmlformats.org/package/2006/relationships"><Relationship Id="rId1" Type="http://schemas.openxmlformats.org/officeDocument/2006/relationships/customXmlProps" Target="itemProps16.xml"/></Relationships>
</file>

<file path=customXml/_rels/item17.xml.rels><?xml version="1.0" encoding="UTF-8" standalone="yes"?>
<Relationships xmlns="http://schemas.openxmlformats.org/package/2006/relationships"><Relationship Id="rId1" Type="http://schemas.openxmlformats.org/officeDocument/2006/relationships/customXmlProps" Target="itemProps17.xml"/></Relationships>
</file>

<file path=customXml/_rels/item18.xml.rels><?xml version="1.0" encoding="UTF-8" standalone="yes"?>
<Relationships xmlns="http://schemas.openxmlformats.org/package/2006/relationships"><Relationship Id="rId1" Type="http://schemas.openxmlformats.org/officeDocument/2006/relationships/customXmlProps" Target="itemProps18.xml"/></Relationships>
</file>

<file path=customXml/_rels/item19.xml.rels><?xml version="1.0" encoding="UTF-8" standalone="yes"?>
<Relationships xmlns="http://schemas.openxmlformats.org/package/2006/relationships"><Relationship Id="rId1" Type="http://schemas.openxmlformats.org/officeDocument/2006/relationships/customXmlProps" Target="itemProps19.xml"/></Relationships>
</file>

<file path=customXml/_rels/item20.xml.rels><?xml version="1.0" encoding="UTF-8" standalone="yes"?>
<Relationships xmlns="http://schemas.openxmlformats.org/package/2006/relationships"><Relationship Id="rId1" Type="http://schemas.openxmlformats.org/officeDocument/2006/relationships/customXmlProps" Target="itemProps20.xml"/></Relationships>
</file>

<file path=customXml/_rels/item21.xml.rels><?xml version="1.0" encoding="UTF-8" standalone="yes"?>
<Relationships xmlns="http://schemas.openxmlformats.org/package/2006/relationships"><Relationship Id="rId1" Type="http://schemas.openxmlformats.org/officeDocument/2006/relationships/customXmlProps" Target="itemProps21.xml"/></Relationships>
</file>

<file path=customXml/_rels/item22.xml.rels><?xml version="1.0" encoding="UTF-8" standalone="yes"?>
<Relationships xmlns="http://schemas.openxmlformats.org/package/2006/relationships"><Relationship Id="rId1" Type="http://schemas.openxmlformats.org/officeDocument/2006/relationships/customXmlProps" Target="itemProps22.xml"/></Relationships>
</file>

<file path=customXml/_rels/item23.xml.rels><?xml version="1.0" encoding="UTF-8" standalone="yes"?>
<Relationships xmlns="http://schemas.openxmlformats.org/package/2006/relationships"><Relationship Id="rId1" Type="http://schemas.openxmlformats.org/officeDocument/2006/relationships/customXmlProps" Target="itemProps23.xml"/></Relationships>
</file>

<file path=customXml/_rels/item24.xml.rels><?xml version="1.0" encoding="UTF-8" standalone="yes"?>
<Relationships xmlns="http://schemas.openxmlformats.org/package/2006/relationships"><Relationship Id="rId1" Type="http://schemas.openxmlformats.org/officeDocument/2006/relationships/customXmlProps" Target="itemProps24.xml"/></Relationships>
</file>

<file path=customXml/_rels/item25.xml.rels><?xml version="1.0" encoding="UTF-8" standalone="yes"?>
<Relationships xmlns="http://schemas.openxmlformats.org/package/2006/relationships"><Relationship Id="rId1" Type="http://schemas.openxmlformats.org/officeDocument/2006/relationships/customXmlProps" Target="itemProps25.xml"/></Relationships>
</file>

<file path=customXml/_rels/item26.xml.rels><?xml version="1.0" encoding="UTF-8" standalone="yes"?>
<Relationships xmlns="http://schemas.openxmlformats.org/package/2006/relationships"><Relationship Id="rId1" Type="http://schemas.openxmlformats.org/officeDocument/2006/relationships/customXmlProps" Target="itemProps26.xml"/></Relationships>
</file>

<file path=customXml/item1.xml>��
</file>

<file path=customXml/item2.xml>��
</file>

<file path=customXml/item3.xml>��
</file>

<file path=customXml/item4.xml>��
</file>

<file path=customXml/item5.xml>��
</file>

<file path=customXml/item6.xml>��
</file>

<file path=customXml/item7.xml>��
</file>

<file path=customXml/item8.xml>��
</file>

<file path=customXml/item9.xml>��
</file>

<file path=customXml/item10.xml>��
</file>

<file path=customXml/item11.xml>��
</file>

<file path=customXml/item12.xml>��
</file>

<file path=customXml/item13.xml>��
</file>

<file path=customXml/item14.xml>��
</file>

<file path=customXml/item15.xml>��
</file>

<file path=customXml/item16.xml>��
</file>

<file path=customXml/item17.xml>��
</file>

<file path=customXml/item18.xml>��
</file>

<file path=customXml/item19.xml>��
</file>

<file path=customXml/item20.xml>��
</file>

<file path=customXml/item21.xml>��
</file>

<file path=customXml/item22.xml>��
</file>

<file path=customXml/item23.xml>��
</file>

<file path=customXml/item24.xml>��
</file>

<file path=customXml/item25.xml>��
</file>

<file path=customXml/item26.xml>��
</file>

<file path=customXml/itemProps1.xml><?xml version="1.0" encoding="utf-8"?>
<ds:datastoreItem xmlns:ds="http://schemas.openxmlformats.org/officeDocument/2006/customXml" ds:itemID="{4BE24B90-78AC-41BF-8762-CFB395C851E9}">
  <ds:schemaRefs/>
</ds:datastoreItem>
</file>

<file path=customXml/itemProps2.xml><?xml version="1.0" encoding="utf-8"?>
<ds:datastoreItem xmlns:ds="http://schemas.openxmlformats.org/officeDocument/2006/customXml" ds:itemID="{5B2DD351-0D5A-4DD7-9CA5-348C658E6D45}">
  <ds:schemaRefs/>
</ds:datastoreItem>
</file>

<file path=customXml/itemProps3.xml><?xml version="1.0" encoding="utf-8"?>
<ds:datastoreItem xmlns:ds="http://schemas.openxmlformats.org/officeDocument/2006/customXml" ds:itemID="{807BB9E2-A736-475A-A18B-35B800A24596}">
  <ds:schemaRefs/>
</ds:datastoreItem>
</file>

<file path=customXml/itemProps4.xml><?xml version="1.0" encoding="utf-8"?>
<ds:datastoreItem xmlns:ds="http://schemas.openxmlformats.org/officeDocument/2006/customXml" ds:itemID="{BDAD8351-2D44-48E8-9320-137E1C383486}">
  <ds:schemaRefs/>
</ds:datastoreItem>
</file>

<file path=customXml/itemProps5.xml><?xml version="1.0" encoding="utf-8"?>
<ds:datastoreItem xmlns:ds="http://schemas.openxmlformats.org/officeDocument/2006/customXml" ds:itemID="{0FC1881A-EAA5-4A33-9F43-FD5F366729AB}">
  <ds:schemaRefs/>
</ds:datastoreItem>
</file>

<file path=customXml/itemProps6.xml><?xml version="1.0" encoding="utf-8"?>
<ds:datastoreItem xmlns:ds="http://schemas.openxmlformats.org/officeDocument/2006/customXml" ds:itemID="{5BDE344C-7DBA-43E5-AD01-FA81B20DBD1D}">
  <ds:schemaRefs/>
</ds:datastoreItem>
</file>

<file path=customXml/itemProps7.xml><?xml version="1.0" encoding="utf-8"?>
<ds:datastoreItem xmlns:ds="http://schemas.openxmlformats.org/officeDocument/2006/customXml" ds:itemID="{880130EB-C969-4386-8FBE-4D831C45B536}">
  <ds:schemaRefs/>
</ds:datastoreItem>
</file>

<file path=customXml/itemProps8.xml><?xml version="1.0" encoding="utf-8"?>
<ds:datastoreItem xmlns:ds="http://schemas.openxmlformats.org/officeDocument/2006/customXml" ds:itemID="{AE2095BD-28D5-4B70-854E-3A9D1E869792}">
  <ds:schemaRefs/>
</ds:datastoreItem>
</file>

<file path=customXml/itemProps9.xml><?xml version="1.0" encoding="utf-8"?>
<ds:datastoreItem xmlns:ds="http://schemas.openxmlformats.org/officeDocument/2006/customXml" ds:itemID="{862549A8-3D18-4A52-98BB-61D6B4B1F53B}">
  <ds:schemaRefs/>
</ds:datastoreItem>
</file>

<file path=customXml/itemProps10.xml><?xml version="1.0" encoding="utf-8"?>
<ds:datastoreItem xmlns:ds="http://schemas.openxmlformats.org/officeDocument/2006/customXml" ds:itemID="{9D1A8F0F-7309-45A0-A41A-81141553ADCC}">
  <ds:schemaRefs/>
</ds:datastoreItem>
</file>

<file path=customXml/itemProps11.xml><?xml version="1.0" encoding="utf-8"?>
<ds:datastoreItem xmlns:ds="http://schemas.openxmlformats.org/officeDocument/2006/customXml" ds:itemID="{93E8FE7A-D7AC-4B09-A44C-AAB68386B1A9}">
  <ds:schemaRefs/>
</ds:datastoreItem>
</file>

<file path=customXml/itemProps12.xml><?xml version="1.0" encoding="utf-8"?>
<ds:datastoreItem xmlns:ds="http://schemas.openxmlformats.org/officeDocument/2006/customXml" ds:itemID="{1EAA920A-0DB6-4C9B-8313-E7583477D539}">
  <ds:schemaRefs>
    <ds:schemaRef ds:uri="http://schemas.microsoft.com/DataMashup"/>
  </ds:schemaRefs>
</ds:datastoreItem>
</file>

<file path=customXml/itemProps13.xml><?xml version="1.0" encoding="utf-8"?>
<ds:datastoreItem xmlns:ds="http://schemas.openxmlformats.org/officeDocument/2006/customXml" ds:itemID="{A241F50C-1F6F-41D9-BD46-26AF6C41BF49}">
  <ds:schemaRefs/>
</ds:datastoreItem>
</file>

<file path=customXml/itemProps14.xml><?xml version="1.0" encoding="utf-8"?>
<ds:datastoreItem xmlns:ds="http://schemas.openxmlformats.org/officeDocument/2006/customXml" ds:itemID="{3DE3101D-985F-40D8-BE4E-381B0D45EDAB}">
  <ds:schemaRefs/>
</ds:datastoreItem>
</file>

<file path=customXml/itemProps15.xml><?xml version="1.0" encoding="utf-8"?>
<ds:datastoreItem xmlns:ds="http://schemas.openxmlformats.org/officeDocument/2006/customXml" ds:itemID="{6841223D-41B5-4370-B390-165262017156}">
  <ds:schemaRefs/>
</ds:datastoreItem>
</file>

<file path=customXml/itemProps16.xml><?xml version="1.0" encoding="utf-8"?>
<ds:datastoreItem xmlns:ds="http://schemas.openxmlformats.org/officeDocument/2006/customXml" ds:itemID="{73082546-1533-448C-8951-F8D49D79963D}">
  <ds:schemaRefs/>
</ds:datastoreItem>
</file>

<file path=customXml/itemProps17.xml><?xml version="1.0" encoding="utf-8"?>
<ds:datastoreItem xmlns:ds="http://schemas.openxmlformats.org/officeDocument/2006/customXml" ds:itemID="{E30C8AFD-1765-45DC-B021-7A331E81B486}">
  <ds:schemaRefs/>
</ds:datastoreItem>
</file>

<file path=customXml/itemProps18.xml><?xml version="1.0" encoding="utf-8"?>
<ds:datastoreItem xmlns:ds="http://schemas.openxmlformats.org/officeDocument/2006/customXml" ds:itemID="{C9627D19-EE08-49A8-80CE-CE9D5145A140}">
  <ds:schemaRefs/>
</ds:datastoreItem>
</file>

<file path=customXml/itemProps19.xml><?xml version="1.0" encoding="utf-8"?>
<ds:datastoreItem xmlns:ds="http://schemas.openxmlformats.org/officeDocument/2006/customXml" ds:itemID="{5E5746A6-6110-4A1D-B51F-2FEE2ADC69BC}">
  <ds:schemaRefs/>
</ds:datastoreItem>
</file>

<file path=customXml/itemProps20.xml><?xml version="1.0" encoding="utf-8"?>
<ds:datastoreItem xmlns:ds="http://schemas.openxmlformats.org/officeDocument/2006/customXml" ds:itemID="{D71ED414-D3EB-40A7-898A-D7EF52E922CE}">
  <ds:schemaRefs/>
</ds:datastoreItem>
</file>

<file path=customXml/itemProps21.xml><?xml version="1.0" encoding="utf-8"?>
<ds:datastoreItem xmlns:ds="http://schemas.openxmlformats.org/officeDocument/2006/customXml" ds:itemID="{FADFE362-B25B-453C-9737-4CC988F2BE0B}">
  <ds:schemaRefs/>
</ds:datastoreItem>
</file>

<file path=customXml/itemProps22.xml><?xml version="1.0" encoding="utf-8"?>
<ds:datastoreItem xmlns:ds="http://schemas.openxmlformats.org/officeDocument/2006/customXml" ds:itemID="{05D6B398-68EE-4ED9-9411-F4C09BD50545}">
  <ds:schemaRefs/>
</ds:datastoreItem>
</file>

<file path=customXml/itemProps23.xml><?xml version="1.0" encoding="utf-8"?>
<ds:datastoreItem xmlns:ds="http://schemas.openxmlformats.org/officeDocument/2006/customXml" ds:itemID="{2718B73C-2633-4E94-818A-D9F4E01B5E6B}">
  <ds:schemaRefs/>
</ds:datastoreItem>
</file>

<file path=customXml/itemProps24.xml><?xml version="1.0" encoding="utf-8"?>
<ds:datastoreItem xmlns:ds="http://schemas.openxmlformats.org/officeDocument/2006/customXml" ds:itemID="{762D08D6-70E5-41F5-8D4E-DD6C486749FB}">
  <ds:schemaRefs/>
</ds:datastoreItem>
</file>

<file path=customXml/itemProps25.xml><?xml version="1.0" encoding="utf-8"?>
<ds:datastoreItem xmlns:ds="http://schemas.openxmlformats.org/officeDocument/2006/customXml" ds:itemID="{8B90852A-FFDE-4BD8-A9A0-B877F6A5AA5C}">
  <ds:schemaRefs/>
</ds:datastoreItem>
</file>

<file path=customXml/itemProps26.xml><?xml version="1.0" encoding="utf-8"?>
<ds:datastoreItem xmlns:ds="http://schemas.openxmlformats.org/officeDocument/2006/customXml" ds:itemID="{8D5E32F9-0BB9-4C63-BEC9-1493513A78EB}">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9</vt:i4>
      </vt:variant>
    </vt:vector>
  </HeadingPairs>
  <TitlesOfParts>
    <vt:vector size="9" baseType="lpstr">
      <vt:lpstr>Dashboard</vt:lpstr>
      <vt:lpstr>Helpers for Charts ==&gt;</vt:lpstr>
      <vt:lpstr>Headline</vt:lpstr>
      <vt:lpstr>Active Employees</vt:lpstr>
      <vt:lpstr>Ethnicity</vt:lpstr>
      <vt:lpstr>Separations</vt:lpstr>
      <vt:lpstr>Termination Reason</vt:lpstr>
      <vt:lpstr>Region</vt:lpstr>
      <vt:lpstr>Tenure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Nazareno Cufre</dc:creator>
  <cp:lastModifiedBy>Nazareno Cufre</cp:lastModifiedBy>
  <dcterms:created xsi:type="dcterms:W3CDTF">2015-06-05T18:17:20Z</dcterms:created>
  <dcterms:modified xsi:type="dcterms:W3CDTF">2026-01-27T20:44:44Z</dcterms:modified>
</cp:coreProperties>
</file>